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20" windowWidth="19635" windowHeight="11520" activeTab="0"/>
  </bookViews>
  <sheets>
    <sheet name="MACRO_2016_open_positions TAB I" sheetId="1" r:id="rId1"/>
    <sheet name="MACRO_2016_closed_positions TII" sheetId="2" r:id="rId2"/>
  </sheets>
  <definedNames/>
  <calcPr fullCalcOnLoad="1"/>
</workbook>
</file>

<file path=xl/comments2.xml><?xml version="1.0" encoding="utf-8"?>
<comments xmlns="http://schemas.openxmlformats.org/spreadsheetml/2006/main">
  <authors>
    <author>kramasamy</author>
  </authors>
  <commentList>
    <comment ref="S23" authorId="0">
      <text>
        <r>
          <rPr>
            <b/>
            <sz val="9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<sst xmlns="http://schemas.openxmlformats.org/spreadsheetml/2006/main" count="215" uniqueCount="104">
  <si>
    <t>No.</t>
  </si>
  <si>
    <t>Entry
Date</t>
  </si>
  <si>
    <t>Holding Period</t>
  </si>
  <si>
    <t>No. of Shares</t>
  </si>
  <si>
    <t>Initial Price</t>
  </si>
  <si>
    <t>Total</t>
  </si>
  <si>
    <t>#</t>
  </si>
  <si>
    <t>Exit Price</t>
  </si>
  <si>
    <t>Stop Loss Price</t>
  </si>
  <si>
    <t>Time (EST)</t>
  </si>
  <si>
    <t>Exit Date</t>
  </si>
  <si>
    <t>Amount Invested</t>
  </si>
  <si>
    <t>Start Value</t>
  </si>
  <si>
    <t>Closed Position Value (P//L)</t>
  </si>
  <si>
    <t>Open Position Value (P/L)</t>
  </si>
  <si>
    <t>YTD Portfolio Value</t>
  </si>
  <si>
    <t>P/L</t>
  </si>
  <si>
    <t>TICKER</t>
  </si>
  <si>
    <t>LONG/SHORT</t>
  </si>
  <si>
    <t>Number of shares</t>
  </si>
  <si>
    <t xml:space="preserve">Current Price </t>
  </si>
  <si>
    <t>Current Value</t>
  </si>
  <si>
    <t>YTD % Returns</t>
  </si>
  <si>
    <t>Long/Short</t>
  </si>
  <si>
    <t>Closed Position Value</t>
  </si>
  <si>
    <t>Dividend</t>
  </si>
  <si>
    <t>P/L%</t>
  </si>
  <si>
    <t>P / L $</t>
  </si>
  <si>
    <t>Dividends Open Position</t>
  </si>
  <si>
    <t>DividendsClosed Position</t>
  </si>
  <si>
    <t>Dividends</t>
  </si>
  <si>
    <t>9=6X7</t>
  </si>
  <si>
    <t>11=6X10</t>
  </si>
  <si>
    <t>12=11-9</t>
  </si>
  <si>
    <t>13=12/9%</t>
  </si>
  <si>
    <t>21=20-19</t>
  </si>
  <si>
    <t>24=22X23</t>
  </si>
  <si>
    <t>26=22X25</t>
  </si>
  <si>
    <t>27=26-24</t>
  </si>
  <si>
    <t>28=27/24%</t>
  </si>
  <si>
    <t>LONG</t>
  </si>
  <si>
    <t xml:space="preserve">Cash </t>
  </si>
  <si>
    <t>SHORT</t>
  </si>
  <si>
    <t>SPX % Returns during same period</t>
  </si>
  <si>
    <t>% positive divergence between Portfolio and SPX</t>
  </si>
  <si>
    <t>Total gains from program initiation</t>
  </si>
  <si>
    <t>Total Gains/Loss till end of period</t>
  </si>
  <si>
    <t xml:space="preserve"> </t>
  </si>
  <si>
    <t>% HOLDINGS</t>
  </si>
  <si>
    <t>GDX</t>
  </si>
  <si>
    <t>GOLD</t>
  </si>
  <si>
    <t>TLT</t>
  </si>
  <si>
    <t xml:space="preserve"> Reference</t>
  </si>
  <si>
    <t>Table :Portfolio Performance Summary</t>
  </si>
  <si>
    <t>Group / Comments / Release Reference</t>
  </si>
  <si>
    <t xml:space="preserve"> Gains</t>
  </si>
  <si>
    <t xml:space="preserve"> Losses</t>
  </si>
  <si>
    <t xml:space="preserve">Open Gains </t>
  </si>
  <si>
    <t>Open Losses</t>
  </si>
  <si>
    <t xml:space="preserve">Invested Capital </t>
  </si>
  <si>
    <t>EXPOSURE TYPE</t>
  </si>
  <si>
    <t>% INDIVISUAL HOLDINGS</t>
  </si>
  <si>
    <t>% TOTAL</t>
  </si>
  <si>
    <t xml:space="preserve">Comments </t>
  </si>
  <si>
    <t>COMMISSION</t>
  </si>
  <si>
    <t>Holding period</t>
  </si>
  <si>
    <t>No Leverage</t>
  </si>
  <si>
    <t>No Leverage (1:1 )</t>
  </si>
  <si>
    <t>NET SHORT</t>
  </si>
  <si>
    <t xml:space="preserve">YTD </t>
  </si>
  <si>
    <t>m=]</t>
  </si>
  <si>
    <t>M2=</t>
  </si>
  <si>
    <t xml:space="preserve"> Portfolio Value</t>
  </si>
  <si>
    <t>SPX</t>
  </si>
  <si>
    <t xml:space="preserve">LONG </t>
  </si>
  <si>
    <t>Price</t>
  </si>
  <si>
    <t>Days</t>
  </si>
  <si>
    <t>POM 14</t>
  </si>
  <si>
    <t>SPY</t>
  </si>
  <si>
    <t xml:space="preserve"> MARKET NEUTRAL - NON LEVERAGED (1:1)  PORTFOLIO </t>
  </si>
  <si>
    <t>NET LONG</t>
  </si>
  <si>
    <t>CORE POSITION</t>
  </si>
  <si>
    <t>TRADING POSITION</t>
  </si>
  <si>
    <t xml:space="preserve">TRADING POSITION </t>
  </si>
  <si>
    <r>
      <t xml:space="preserve"> SPX &amp; Sectors  -</t>
    </r>
    <r>
      <rPr>
        <b/>
        <sz val="9"/>
        <color indexed="10"/>
        <rFont val="Trebuchet MS"/>
        <family val="2"/>
      </rPr>
      <t xml:space="preserve"> No Position    </t>
    </r>
    <r>
      <rPr>
        <b/>
        <sz val="9"/>
        <color indexed="30"/>
        <rFont val="Trebuchet MS"/>
        <family val="2"/>
      </rPr>
      <t xml:space="preserve">  </t>
    </r>
  </si>
  <si>
    <t>SPX on 12/31/2015 OPEN</t>
  </si>
  <si>
    <t>LONGS (29%)</t>
  </si>
  <si>
    <t>SHORT (0%)</t>
  </si>
  <si>
    <t>Closed out 1/11</t>
  </si>
  <si>
    <t>Closed out 2/1</t>
  </si>
  <si>
    <t xml:space="preserve">AVG HOLD PERIOD </t>
  </si>
  <si>
    <t>M2M- 2016</t>
  </si>
  <si>
    <t>SPX Index % Returns 2016</t>
  </si>
  <si>
    <r>
      <t xml:space="preserve">SPX  - POM 14 - </t>
    </r>
    <r>
      <rPr>
        <b/>
        <sz val="9"/>
        <color indexed="10"/>
        <rFont val="Trebuchet MS"/>
        <family val="2"/>
      </rPr>
      <t xml:space="preserve">No Positon </t>
    </r>
  </si>
  <si>
    <t xml:space="preserve">POM 13 Open </t>
  </si>
  <si>
    <t xml:space="preserve">POM 13 - Open </t>
  </si>
  <si>
    <t>SPX on 2/28/2016 CLOSE</t>
  </si>
  <si>
    <t xml:space="preserve">GOLD   POM 13- ( 1 /2 Open Position) </t>
  </si>
  <si>
    <t>Position Closed  - Via Email Alert 2/6</t>
  </si>
  <si>
    <t>Position Closed  - Via Email Alert 2/18</t>
  </si>
  <si>
    <t>Closed Position Value (P//L)- TAB II</t>
  </si>
  <si>
    <t>Open Position Value (P/L) -TAB I</t>
  </si>
  <si>
    <t xml:space="preserve">Open Positions UPDATED upto 2/28/2016 ( Ending February2016) </t>
  </si>
  <si>
    <t xml:space="preserve">% YTD Port Retns- 2016 ( Ending February)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</si>
</sst>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* #,##0.000_);_(* \(#,##0.000\);_(* &quot;-&quot;??_);_(@_)"/>
    <numFmt numFmtId="172" formatCode="mmmm\ d\,\ yyyy"/>
    <numFmt numFmtId="173" formatCode="0.0000"/>
    <numFmt numFmtId="174" formatCode="0.000"/>
    <numFmt numFmtId="175" formatCode="0.0"/>
    <numFmt numFmtId="176" formatCode="_(* #,##0.0000_);_(* \(#,##0.0000\);_(* &quot;-&quot;??_);_(@_)"/>
    <numFmt numFmtId="177" formatCode="_(* #,##0.00000_);_(* \(#,##0.00000\);_(* &quot;-&quot;??_);_(@_)"/>
    <numFmt numFmtId="178" formatCode="mm/dd/yy"/>
    <numFmt numFmtId="179" formatCode="&quot;$&quot;#,##0.0_);[Red]\(&quot;$&quot;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/d/yy\ h:mm"/>
    <numFmt numFmtId="184" formatCode="#,##0.0"/>
    <numFmt numFmtId="185" formatCode="0.00_);\(0.00\)"/>
    <numFmt numFmtId="186" formatCode="0.0_);\(0.0\)"/>
    <numFmt numFmtId="187" formatCode="0_);\(0\)"/>
    <numFmt numFmtId="188" formatCode="#,##0.0_);\(#,##0.0\)"/>
    <numFmt numFmtId="189" formatCode="m/d/yy\ h:mm\ AM/PM"/>
    <numFmt numFmtId="190" formatCode="_(* #,##0.0_);_(* \(#,##0.0\);_(* &quot;-&quot;?_);_(@_)"/>
    <numFmt numFmtId="191" formatCode="&quot;$&quot;#,##0"/>
    <numFmt numFmtId="192" formatCode="0.000%"/>
    <numFmt numFmtId="193" formatCode="_-[$$-C09]* #,##0.00_-;\-[$$-C09]* #,##0.00_-;_-[$$-C09]* &quot;-&quot;??_-;_-@_-"/>
    <numFmt numFmtId="194" formatCode="[$€-2]\ #,##0.00_);[Red]\([$€-2]\ #,##0.00\)"/>
    <numFmt numFmtId="195" formatCode="[$-409]dddd\,\ mmmm\ dd\,\ yyyy"/>
    <numFmt numFmtId="196" formatCode="m/d;@"/>
    <numFmt numFmtId="197" formatCode="[$-409]h:mm:ss\ AM/PM"/>
    <numFmt numFmtId="198" formatCode="[$-409]h:mm\ AM/PM;@"/>
    <numFmt numFmtId="199" formatCode="_(* #,##0.000_);_(* \(#,##0.000\);_(* &quot;-&quot;???_);_(@_)"/>
    <numFmt numFmtId="200" formatCode="[$-409]mmm\-yy;@"/>
    <numFmt numFmtId="201" formatCode="m/d/yy;@"/>
    <numFmt numFmtId="202" formatCode="0.000000"/>
    <numFmt numFmtId="203" formatCode="0.00000"/>
    <numFmt numFmtId="204" formatCode="_(&quot;$&quot;* #,##0.000_);_(&quot;$&quot;* \(#,##0.000\);_(&quot;$&quot;* &quot;-&quot;??_);_(@_)"/>
    <numFmt numFmtId="205" formatCode="#,##0.000"/>
    <numFmt numFmtId="206" formatCode="#,##0.0000"/>
    <numFmt numFmtId="207" formatCode="&quot;$&quot;#,##0.00"/>
    <numFmt numFmtId="208" formatCode="&quot;$&quot;#,##0.000_);\(&quot;$&quot;#,##0.000\)"/>
    <numFmt numFmtId="209" formatCode="&quot;$&quot;#,##0.000"/>
    <numFmt numFmtId="210" formatCode="&quot;$&quot;#,##0.0000"/>
    <numFmt numFmtId="211" formatCode="&quot;$&quot;#,##0.0"/>
  </numFmts>
  <fonts count="101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name val="Times New Roman"/>
      <family val="1"/>
    </font>
    <font>
      <b/>
      <sz val="10"/>
      <color indexed="10"/>
      <name val="Trebuchet MS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rebuchet MS"/>
      <family val="2"/>
    </font>
    <font>
      <b/>
      <u val="single"/>
      <sz val="9"/>
      <name val="Trebuchet MS"/>
      <family val="2"/>
    </font>
    <font>
      <b/>
      <sz val="9"/>
      <color indexed="30"/>
      <name val="Trebuchet MS"/>
      <family val="2"/>
    </font>
    <font>
      <b/>
      <sz val="9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56"/>
      <name val="Trebuchet MS"/>
      <family val="2"/>
    </font>
    <font>
      <i/>
      <sz val="8"/>
      <color indexed="56"/>
      <name val="Trebuchet MS"/>
      <family val="2"/>
    </font>
    <font>
      <b/>
      <sz val="9"/>
      <color indexed="17"/>
      <name val="Trebuchet MS"/>
      <family val="2"/>
    </font>
    <font>
      <sz val="9"/>
      <color indexed="60"/>
      <name val="Trebuchet MS"/>
      <family val="2"/>
    </font>
    <font>
      <b/>
      <sz val="9"/>
      <color indexed="56"/>
      <name val="Trebuchet MS"/>
      <family val="2"/>
    </font>
    <font>
      <sz val="8"/>
      <color indexed="10"/>
      <name val="Trebuchet MS"/>
      <family val="2"/>
    </font>
    <font>
      <sz val="8"/>
      <color indexed="17"/>
      <name val="Trebuchet MS"/>
      <family val="2"/>
    </font>
    <font>
      <sz val="9"/>
      <color indexed="10"/>
      <name val="Trebuchet MS"/>
      <family val="2"/>
    </font>
    <font>
      <b/>
      <u val="single"/>
      <sz val="14"/>
      <color indexed="56"/>
      <name val="Trebuchet MS"/>
      <family val="2"/>
    </font>
    <font>
      <b/>
      <sz val="14"/>
      <color indexed="56"/>
      <name val="Trebuchet MS"/>
      <family val="2"/>
    </font>
    <font>
      <b/>
      <sz val="8"/>
      <color indexed="10"/>
      <name val="Trebuchet MS"/>
      <family val="2"/>
    </font>
    <font>
      <b/>
      <sz val="14"/>
      <color indexed="17"/>
      <name val="Trebuchet MS"/>
      <family val="2"/>
    </font>
    <font>
      <sz val="9"/>
      <color indexed="17"/>
      <name val="Trebuchet MS"/>
      <family val="2"/>
    </font>
    <font>
      <b/>
      <sz val="9"/>
      <color indexed="60"/>
      <name val="Trebuchet MS"/>
      <family val="2"/>
    </font>
    <font>
      <sz val="8"/>
      <color indexed="60"/>
      <name val="Trebuchet MS"/>
      <family val="2"/>
    </font>
    <font>
      <b/>
      <sz val="14"/>
      <color indexed="10"/>
      <name val="Trebuchet MS"/>
      <family val="2"/>
    </font>
    <font>
      <sz val="18"/>
      <name val="Times New Roman"/>
      <family val="1"/>
    </font>
    <font>
      <b/>
      <sz val="18"/>
      <name val="Trebuchet MS"/>
      <family val="2"/>
    </font>
    <font>
      <b/>
      <sz val="18"/>
      <color indexed="10"/>
      <name val="Trebuchet MS"/>
      <family val="2"/>
    </font>
    <font>
      <sz val="18"/>
      <name val="Trebuchet MS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3"/>
      <name val="Trebuchet MS"/>
      <family val="2"/>
    </font>
    <font>
      <i/>
      <sz val="8"/>
      <color theme="3"/>
      <name val="Trebuchet MS"/>
      <family val="2"/>
    </font>
    <font>
      <b/>
      <sz val="9"/>
      <color rgb="FFFF0000"/>
      <name val="Trebuchet MS"/>
      <family val="2"/>
    </font>
    <font>
      <b/>
      <sz val="9"/>
      <color rgb="FF00B050"/>
      <name val="Trebuchet MS"/>
      <family val="2"/>
    </font>
    <font>
      <sz val="9"/>
      <color rgb="FFC00000"/>
      <name val="Trebuchet MS"/>
      <family val="2"/>
    </font>
    <font>
      <b/>
      <sz val="9"/>
      <color theme="3"/>
      <name val="Trebuchet MS"/>
      <family val="2"/>
    </font>
    <font>
      <sz val="8"/>
      <color rgb="FFFF0000"/>
      <name val="Trebuchet MS"/>
      <family val="2"/>
    </font>
    <font>
      <sz val="8"/>
      <color rgb="FF00B050"/>
      <name val="Trebuchet MS"/>
      <family val="2"/>
    </font>
    <font>
      <sz val="9"/>
      <color rgb="FFFF0000"/>
      <name val="Trebuchet MS"/>
      <family val="2"/>
    </font>
    <font>
      <b/>
      <u val="single"/>
      <sz val="14"/>
      <color rgb="FF002060"/>
      <name val="Trebuchet MS"/>
      <family val="2"/>
    </font>
    <font>
      <b/>
      <sz val="14"/>
      <color rgb="FF002060"/>
      <name val="Trebuchet MS"/>
      <family val="2"/>
    </font>
    <font>
      <b/>
      <sz val="8"/>
      <color rgb="FFFF0000"/>
      <name val="Trebuchet MS"/>
      <family val="2"/>
    </font>
    <font>
      <b/>
      <sz val="14"/>
      <color rgb="FF00B050"/>
      <name val="Trebuchet MS"/>
      <family val="2"/>
    </font>
    <font>
      <sz val="9"/>
      <color rgb="FF00B050"/>
      <name val="Trebuchet MS"/>
      <family val="2"/>
    </font>
    <font>
      <b/>
      <sz val="9"/>
      <color rgb="FFC00000"/>
      <name val="Trebuchet MS"/>
      <family val="2"/>
    </font>
    <font>
      <sz val="8"/>
      <color rgb="FFC00000"/>
      <name val="Trebuchet MS"/>
      <family val="2"/>
    </font>
    <font>
      <b/>
      <sz val="14"/>
      <color rgb="FFFF0000"/>
      <name val="Trebuchet MS"/>
      <family val="2"/>
    </font>
    <font>
      <b/>
      <sz val="9"/>
      <color rgb="FF0070C0"/>
      <name val="Trebuchet MS"/>
      <family val="2"/>
    </font>
    <font>
      <b/>
      <sz val="18"/>
      <color rgb="FFFF0000"/>
      <name val="Trebuchet MS"/>
      <family val="2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</border>
    <border>
      <left style="thick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ck">
        <color theme="3"/>
      </top>
      <bottom style="thin">
        <color theme="3"/>
      </bottom>
    </border>
    <border>
      <left>
        <color indexed="63"/>
      </left>
      <right style="thick">
        <color theme="3"/>
      </right>
      <top style="thick">
        <color theme="3"/>
      </top>
      <bottom style="thin">
        <color theme="3"/>
      </bottom>
    </border>
    <border>
      <left style="thick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thick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</border>
    <border>
      <left style="thick">
        <color theme="3"/>
      </left>
      <right style="thin">
        <color theme="3"/>
      </right>
      <top style="thick">
        <color theme="3"/>
      </top>
      <bottom style="thick">
        <color theme="3"/>
      </bottom>
    </border>
    <border>
      <left style="thin">
        <color theme="3"/>
      </left>
      <right style="thin">
        <color theme="3"/>
      </right>
      <top style="thick">
        <color theme="3"/>
      </top>
      <bottom style="thick">
        <color theme="3"/>
      </bottom>
    </border>
    <border>
      <left style="thin">
        <color theme="3"/>
      </left>
      <right style="thick">
        <color theme="3"/>
      </right>
      <top style="thick">
        <color theme="3"/>
      </top>
      <bottom style="thick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 style="thick">
        <color theme="3"/>
      </left>
      <right>
        <color indexed="63"/>
      </right>
      <top style="thick">
        <color theme="3"/>
      </top>
      <bottom style="thick">
        <color theme="3"/>
      </bottom>
    </border>
    <border>
      <left>
        <color indexed="63"/>
      </left>
      <right style="thick">
        <color theme="3"/>
      </right>
      <top style="thick">
        <color theme="3"/>
      </top>
      <bottom style="thick">
        <color theme="3"/>
      </bottom>
    </border>
    <border>
      <left style="thin">
        <color theme="3"/>
      </left>
      <right style="thick">
        <color theme="3"/>
      </right>
      <top style="thick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 style="thick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ck">
        <color theme="3"/>
      </right>
      <top>
        <color indexed="63"/>
      </top>
      <bottom style="thin">
        <color theme="3"/>
      </bottom>
    </border>
    <border>
      <left style="thick">
        <color theme="3"/>
      </left>
      <right>
        <color indexed="63"/>
      </right>
      <top style="thick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ck">
        <color theme="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ck">
        <color theme="3"/>
      </left>
      <right style="thin">
        <color theme="3"/>
      </right>
      <top style="thin"/>
      <bottom style="thin"/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 style="thin">
        <color theme="3"/>
      </bottom>
    </border>
    <border>
      <left>
        <color indexed="63"/>
      </left>
      <right style="thick">
        <color theme="3"/>
      </right>
      <top style="thin">
        <color theme="3"/>
      </top>
      <bottom style="thin">
        <color theme="3"/>
      </bottom>
    </border>
    <border>
      <left style="medium"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medium"/>
      <top style="thin">
        <color theme="3"/>
      </top>
      <bottom style="thin">
        <color theme="3"/>
      </bottom>
    </border>
    <border>
      <left style="medium"/>
      <right style="thin">
        <color theme="3"/>
      </right>
      <top style="thin">
        <color theme="3"/>
      </top>
      <bottom style="medium"/>
    </border>
    <border>
      <left style="thin">
        <color theme="3"/>
      </left>
      <right style="medium"/>
      <top style="thin">
        <color theme="3"/>
      </top>
      <bottom style="medium"/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theme="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theme="3"/>
      </right>
      <top style="medium"/>
      <bottom style="thin">
        <color theme="3"/>
      </bottom>
    </border>
    <border>
      <left style="thin">
        <color theme="3"/>
      </left>
      <right style="medium"/>
      <top style="medium"/>
      <bottom style="thin">
        <color theme="3"/>
      </bottom>
    </border>
    <border>
      <left style="thick">
        <color theme="3"/>
      </left>
      <right style="thin">
        <color theme="3"/>
      </right>
      <top style="thick">
        <color theme="3"/>
      </top>
      <bottom style="thin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3"/>
      </left>
      <right>
        <color indexed="63"/>
      </right>
      <top style="medium"/>
      <bottom style="medium"/>
    </border>
    <border>
      <left>
        <color indexed="63"/>
      </left>
      <right style="thick">
        <color theme="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60" applyNumberFormat="1" applyFont="1" applyFill="1" applyBorder="1" applyAlignment="1">
      <alignment horizontal="center" vertical="center"/>
    </xf>
    <xf numFmtId="167" fontId="6" fillId="0" borderId="10" xfId="42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67" fontId="7" fillId="0" borderId="10" xfId="42" applyNumberFormat="1" applyFont="1" applyFill="1" applyBorder="1" applyAlignment="1">
      <alignment horizontal="left" vertical="center"/>
    </xf>
    <xf numFmtId="169" fontId="6" fillId="0" borderId="10" xfId="44" applyNumberFormat="1" applyFont="1" applyFill="1" applyBorder="1" applyAlignment="1">
      <alignment horizontal="center" vertical="center"/>
    </xf>
    <xf numFmtId="44" fontId="6" fillId="0" borderId="11" xfId="44" applyFont="1" applyFill="1" applyBorder="1" applyAlignment="1">
      <alignment vertical="center"/>
    </xf>
    <xf numFmtId="170" fontId="6" fillId="0" borderId="10" xfId="6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4" fontId="6" fillId="0" borderId="12" xfId="44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6" borderId="13" xfId="0" applyFont="1" applyFill="1" applyBorder="1" applyAlignment="1">
      <alignment horizontal="center" vertical="center" wrapText="1"/>
    </xf>
    <xf numFmtId="207" fontId="9" fillId="33" borderId="10" xfId="44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36" borderId="13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33" borderId="16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167" fontId="9" fillId="33" borderId="17" xfId="42" applyNumberFormat="1" applyFont="1" applyFill="1" applyBorder="1" applyAlignment="1">
      <alignment horizontal="left" vertical="center"/>
    </xf>
    <xf numFmtId="167" fontId="9" fillId="33" borderId="18" xfId="42" applyNumberFormat="1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/>
    </xf>
    <xf numFmtId="167" fontId="9" fillId="33" borderId="20" xfId="42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/>
    </xf>
    <xf numFmtId="207" fontId="0" fillId="0" borderId="0" xfId="0" applyNumberFormat="1" applyFont="1" applyAlignment="1">
      <alignment/>
    </xf>
    <xf numFmtId="14" fontId="6" fillId="0" borderId="21" xfId="57" applyNumberFormat="1" applyFont="1" applyFill="1" applyBorder="1" applyAlignment="1">
      <alignment vertical="center"/>
      <protection/>
    </xf>
    <xf numFmtId="0" fontId="0" fillId="0" borderId="22" xfId="0" applyFont="1" applyBorder="1" applyAlignment="1">
      <alignment/>
    </xf>
    <xf numFmtId="207" fontId="3" fillId="33" borderId="22" xfId="44" applyNumberFormat="1" applyFont="1" applyFill="1" applyBorder="1" applyAlignment="1">
      <alignment vertical="center"/>
    </xf>
    <xf numFmtId="207" fontId="3" fillId="33" borderId="0" xfId="44" applyNumberFormat="1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9" fontId="14" fillId="33" borderId="10" xfId="60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/>
    </xf>
    <xf numFmtId="167" fontId="14" fillId="33" borderId="10" xfId="42" applyNumberFormat="1" applyFont="1" applyFill="1" applyBorder="1" applyAlignment="1">
      <alignment horizontal="center"/>
    </xf>
    <xf numFmtId="37" fontId="14" fillId="33" borderId="10" xfId="44" applyNumberFormat="1" applyFont="1" applyFill="1" applyBorder="1" applyAlignment="1">
      <alignment horizontal="center" vertical="center"/>
    </xf>
    <xf numFmtId="209" fontId="14" fillId="33" borderId="10" xfId="44" applyNumberFormat="1" applyFont="1" applyFill="1" applyBorder="1" applyAlignment="1">
      <alignment horizontal="center" vertical="center"/>
    </xf>
    <xf numFmtId="207" fontId="14" fillId="0" borderId="0" xfId="0" applyNumberFormat="1" applyFont="1" applyAlignment="1">
      <alignment horizontal="center"/>
    </xf>
    <xf numFmtId="207" fontId="14" fillId="33" borderId="10" xfId="44" applyNumberFormat="1" applyFont="1" applyFill="1" applyBorder="1" applyAlignment="1">
      <alignment horizontal="center" vertical="center"/>
    </xf>
    <xf numFmtId="10" fontId="14" fillId="33" borderId="10" xfId="44" applyNumberFormat="1" applyFont="1" applyFill="1" applyBorder="1" applyAlignment="1">
      <alignment horizontal="center" vertical="center"/>
    </xf>
    <xf numFmtId="7" fontId="14" fillId="33" borderId="10" xfId="44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167" fontId="13" fillId="33" borderId="10" xfId="42" applyNumberFormat="1" applyFont="1" applyFill="1" applyBorder="1" applyAlignment="1">
      <alignment horizontal="center" vertical="center"/>
    </xf>
    <xf numFmtId="208" fontId="14" fillId="33" borderId="10" xfId="44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209" fontId="14" fillId="0" borderId="10" xfId="0" applyNumberFormat="1" applyFont="1" applyBorder="1" applyAlignment="1">
      <alignment horizontal="center"/>
    </xf>
    <xf numFmtId="0" fontId="81" fillId="33" borderId="13" xfId="0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14" fontId="82" fillId="0" borderId="10" xfId="0" applyNumberFormat="1" applyFont="1" applyBorder="1" applyAlignment="1">
      <alignment horizontal="center"/>
    </xf>
    <xf numFmtId="14" fontId="82" fillId="33" borderId="10" xfId="0" applyNumberFormat="1" applyFont="1" applyFill="1" applyBorder="1" applyAlignment="1">
      <alignment horizontal="center" vertical="center"/>
    </xf>
    <xf numFmtId="167" fontId="82" fillId="33" borderId="10" xfId="42" applyNumberFormat="1" applyFont="1" applyFill="1" applyBorder="1" applyAlignment="1">
      <alignment horizontal="center"/>
    </xf>
    <xf numFmtId="37" fontId="82" fillId="33" borderId="10" xfId="44" applyNumberFormat="1" applyFont="1" applyFill="1" applyBorder="1" applyAlignment="1">
      <alignment horizontal="center" vertical="center"/>
    </xf>
    <xf numFmtId="209" fontId="82" fillId="33" borderId="10" xfId="44" applyNumberFormat="1" applyFont="1" applyFill="1" applyBorder="1" applyAlignment="1">
      <alignment horizontal="center" vertical="center"/>
    </xf>
    <xf numFmtId="207" fontId="82" fillId="33" borderId="10" xfId="44" applyNumberFormat="1" applyFont="1" applyFill="1" applyBorder="1" applyAlignment="1">
      <alignment horizontal="center" vertical="center"/>
    </xf>
    <xf numFmtId="208" fontId="82" fillId="33" borderId="10" xfId="44" applyNumberFormat="1" applyFont="1" applyFill="1" applyBorder="1" applyAlignment="1">
      <alignment horizontal="center" vertical="center"/>
    </xf>
    <xf numFmtId="10" fontId="82" fillId="33" borderId="10" xfId="44" applyNumberFormat="1" applyFont="1" applyFill="1" applyBorder="1" applyAlignment="1">
      <alignment horizontal="center" vertical="center"/>
    </xf>
    <xf numFmtId="7" fontId="82" fillId="33" borderId="10" xfId="44" applyNumberFormat="1" applyFont="1" applyFill="1" applyBorder="1" applyAlignment="1">
      <alignment horizontal="center" vertical="center"/>
    </xf>
    <xf numFmtId="0" fontId="82" fillId="0" borderId="11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14" fontId="14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0" fontId="13" fillId="33" borderId="26" xfId="0" applyFont="1" applyFill="1" applyBorder="1" applyAlignment="1">
      <alignment horizontal="center"/>
    </xf>
    <xf numFmtId="167" fontId="14" fillId="33" borderId="27" xfId="42" applyNumberFormat="1" applyFont="1" applyFill="1" applyBorder="1" applyAlignment="1">
      <alignment horizontal="center" vertical="center"/>
    </xf>
    <xf numFmtId="9" fontId="14" fillId="33" borderId="27" xfId="60" applyFont="1" applyFill="1" applyBorder="1" applyAlignment="1">
      <alignment horizontal="center" vertical="center"/>
    </xf>
    <xf numFmtId="14" fontId="14" fillId="33" borderId="27" xfId="0" applyNumberFormat="1" applyFont="1" applyFill="1" applyBorder="1" applyAlignment="1">
      <alignment horizontal="center" vertical="center"/>
    </xf>
    <xf numFmtId="167" fontId="14" fillId="33" borderId="27" xfId="42" applyNumberFormat="1" applyFont="1" applyFill="1" applyBorder="1" applyAlignment="1">
      <alignment horizontal="center"/>
    </xf>
    <xf numFmtId="169" fontId="14" fillId="33" borderId="27" xfId="44" applyNumberFormat="1" applyFont="1" applyFill="1" applyBorder="1" applyAlignment="1">
      <alignment horizontal="center" vertical="center"/>
    </xf>
    <xf numFmtId="207" fontId="14" fillId="33" borderId="27" xfId="44" applyNumberFormat="1" applyFont="1" applyFill="1" applyBorder="1" applyAlignment="1">
      <alignment horizontal="center" vertical="center"/>
    </xf>
    <xf numFmtId="7" fontId="14" fillId="33" borderId="27" xfId="44" applyNumberFormat="1" applyFont="1" applyFill="1" applyBorder="1" applyAlignment="1">
      <alignment horizontal="center" vertical="center"/>
    </xf>
    <xf numFmtId="207" fontId="14" fillId="0" borderId="28" xfId="0" applyNumberFormat="1" applyFont="1" applyBorder="1" applyAlignment="1">
      <alignment/>
    </xf>
    <xf numFmtId="3" fontId="14" fillId="0" borderId="24" xfId="0" applyNumberFormat="1" applyFont="1" applyBorder="1" applyAlignment="1">
      <alignment horizontal="center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207" fontId="16" fillId="0" borderId="10" xfId="0" applyNumberFormat="1" applyFont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4" fontId="16" fillId="0" borderId="24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207" fontId="16" fillId="0" borderId="24" xfId="0" applyNumberFormat="1" applyFont="1" applyBorder="1" applyAlignment="1">
      <alignment horizontal="center"/>
    </xf>
    <xf numFmtId="207" fontId="16" fillId="35" borderId="29" xfId="0" applyNumberFormat="1" applyFont="1" applyFill="1" applyBorder="1" applyAlignment="1">
      <alignment horizontal="center"/>
    </xf>
    <xf numFmtId="209" fontId="16" fillId="0" borderId="24" xfId="0" applyNumberFormat="1" applyFont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207" fontId="16" fillId="0" borderId="27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7" fontId="16" fillId="0" borderId="22" xfId="0" applyNumberFormat="1" applyFont="1" applyBorder="1" applyAlignment="1">
      <alignment horizontal="center"/>
    </xf>
    <xf numFmtId="10" fontId="16" fillId="0" borderId="0" xfId="0" applyNumberFormat="1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207" fontId="16" fillId="0" borderId="0" xfId="0" applyNumberFormat="1" applyFont="1" applyBorder="1" applyAlignment="1">
      <alignment horizontal="center"/>
    </xf>
    <xf numFmtId="207" fontId="16" fillId="0" borderId="3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10" borderId="31" xfId="0" applyFont="1" applyFill="1" applyBorder="1" applyAlignment="1">
      <alignment/>
    </xf>
    <xf numFmtId="0" fontId="16" fillId="10" borderId="32" xfId="0" applyFont="1" applyFill="1" applyBorder="1" applyAlignment="1">
      <alignment/>
    </xf>
    <xf numFmtId="207" fontId="16" fillId="0" borderId="33" xfId="0" applyNumberFormat="1" applyFont="1" applyBorder="1" applyAlignment="1">
      <alignment/>
    </xf>
    <xf numFmtId="207" fontId="16" fillId="0" borderId="11" xfId="0" applyNumberFormat="1" applyFont="1" applyBorder="1" applyAlignment="1">
      <alignment/>
    </xf>
    <xf numFmtId="0" fontId="18" fillId="0" borderId="0" xfId="0" applyFont="1" applyFill="1" applyAlignment="1">
      <alignment/>
    </xf>
    <xf numFmtId="0" fontId="17" fillId="0" borderId="13" xfId="0" applyFont="1" applyBorder="1" applyAlignment="1">
      <alignment/>
    </xf>
    <xf numFmtId="10" fontId="83" fillId="0" borderId="11" xfId="0" applyNumberFormat="1" applyFont="1" applyBorder="1" applyAlignment="1">
      <alignment/>
    </xf>
    <xf numFmtId="169" fontId="16" fillId="33" borderId="34" xfId="44" applyNumberFormat="1" applyFont="1" applyFill="1" applyBorder="1" applyAlignment="1">
      <alignment horizontal="center" vertical="center"/>
    </xf>
    <xf numFmtId="44" fontId="16" fillId="33" borderId="34" xfId="44" applyFont="1" applyFill="1" applyBorder="1" applyAlignment="1">
      <alignment vertical="center"/>
    </xf>
    <xf numFmtId="0" fontId="15" fillId="36" borderId="11" xfId="0" applyFont="1" applyFill="1" applyBorder="1" applyAlignment="1">
      <alignment horizontal="center" vertical="center" wrapText="1"/>
    </xf>
    <xf numFmtId="9" fontId="17" fillId="33" borderId="13" xfId="60" applyFont="1" applyFill="1" applyBorder="1" applyAlignment="1">
      <alignment horizontal="center" vertical="center"/>
    </xf>
    <xf numFmtId="169" fontId="16" fillId="33" borderId="35" xfId="44" applyNumberFormat="1" applyFont="1" applyFill="1" applyBorder="1" applyAlignment="1">
      <alignment horizontal="center" vertical="center"/>
    </xf>
    <xf numFmtId="44" fontId="16" fillId="33" borderId="35" xfId="44" applyFont="1" applyFill="1" applyBorder="1" applyAlignment="1">
      <alignment vertical="center"/>
    </xf>
    <xf numFmtId="0" fontId="16" fillId="0" borderId="23" xfId="0" applyFont="1" applyBorder="1" applyAlignment="1">
      <alignment/>
    </xf>
    <xf numFmtId="191" fontId="16" fillId="0" borderId="0" xfId="0" applyNumberFormat="1" applyFont="1" applyAlignment="1">
      <alignment/>
    </xf>
    <xf numFmtId="0" fontId="16" fillId="35" borderId="0" xfId="0" applyFont="1" applyFill="1" applyAlignment="1">
      <alignment/>
    </xf>
    <xf numFmtId="207" fontId="16" fillId="35" borderId="25" xfId="0" applyNumberFormat="1" applyFont="1" applyFill="1" applyBorder="1" applyAlignment="1">
      <alignment/>
    </xf>
    <xf numFmtId="0" fontId="17" fillId="35" borderId="26" xfId="0" applyFont="1" applyFill="1" applyBorder="1" applyAlignment="1">
      <alignment/>
    </xf>
    <xf numFmtId="10" fontId="83" fillId="35" borderId="28" xfId="0" applyNumberFormat="1" applyFont="1" applyFill="1" applyBorder="1" applyAlignment="1">
      <alignment/>
    </xf>
    <xf numFmtId="0" fontId="17" fillId="35" borderId="0" xfId="0" applyFont="1" applyFill="1" applyBorder="1" applyAlignment="1">
      <alignment/>
    </xf>
    <xf numFmtId="10" fontId="83" fillId="35" borderId="0" xfId="0" applyNumberFormat="1" applyFont="1" applyFill="1" applyBorder="1" applyAlignment="1">
      <alignment/>
    </xf>
    <xf numFmtId="167" fontId="14" fillId="33" borderId="24" xfId="42" applyNumberFormat="1" applyFont="1" applyFill="1" applyBorder="1" applyAlignment="1">
      <alignment horizontal="center"/>
    </xf>
    <xf numFmtId="207" fontId="82" fillId="33" borderId="24" xfId="44" applyNumberFormat="1" applyFont="1" applyFill="1" applyBorder="1" applyAlignment="1">
      <alignment horizontal="center" vertical="center"/>
    </xf>
    <xf numFmtId="174" fontId="14" fillId="0" borderId="24" xfId="0" applyNumberFormat="1" applyFont="1" applyBorder="1" applyAlignment="1">
      <alignment horizontal="center"/>
    </xf>
    <xf numFmtId="207" fontId="14" fillId="33" borderId="24" xfId="44" applyNumberFormat="1" applyFont="1" applyFill="1" applyBorder="1" applyAlignment="1">
      <alignment horizontal="center" vertical="center"/>
    </xf>
    <xf numFmtId="10" fontId="14" fillId="33" borderId="24" xfId="44" applyNumberFormat="1" applyFont="1" applyFill="1" applyBorder="1" applyAlignment="1">
      <alignment horizontal="center" vertical="center"/>
    </xf>
    <xf numFmtId="7" fontId="14" fillId="33" borderId="24" xfId="44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191" fontId="18" fillId="0" borderId="0" xfId="0" applyNumberFormat="1" applyFont="1" applyFill="1" applyAlignment="1">
      <alignment/>
    </xf>
    <xf numFmtId="191" fontId="9" fillId="0" borderId="0" xfId="0" applyNumberFormat="1" applyFont="1" applyAlignment="1">
      <alignment/>
    </xf>
    <xf numFmtId="0" fontId="16" fillId="35" borderId="19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3" fontId="16" fillId="35" borderId="29" xfId="0" applyNumberFormat="1" applyFont="1" applyFill="1" applyBorder="1" applyAlignment="1">
      <alignment horizontal="center"/>
    </xf>
    <xf numFmtId="207" fontId="16" fillId="35" borderId="10" xfId="0" applyNumberFormat="1" applyFont="1" applyFill="1" applyBorder="1" applyAlignment="1">
      <alignment horizontal="center"/>
    </xf>
    <xf numFmtId="0" fontId="16" fillId="35" borderId="36" xfId="0" applyFont="1" applyFill="1" applyBorder="1" applyAlignment="1">
      <alignment horizontal="center"/>
    </xf>
    <xf numFmtId="14" fontId="16" fillId="35" borderId="29" xfId="0" applyNumberFormat="1" applyFont="1" applyFill="1" applyBorder="1" applyAlignment="1">
      <alignment horizontal="center"/>
    </xf>
    <xf numFmtId="10" fontId="16" fillId="35" borderId="29" xfId="0" applyNumberFormat="1" applyFont="1" applyFill="1" applyBorder="1" applyAlignment="1">
      <alignment horizontal="center"/>
    </xf>
    <xf numFmtId="191" fontId="14" fillId="33" borderId="10" xfId="44" applyNumberFormat="1" applyFont="1" applyFill="1" applyBorder="1" applyAlignment="1">
      <alignment horizontal="center" vertical="center"/>
    </xf>
    <xf numFmtId="207" fontId="84" fillId="35" borderId="37" xfId="0" applyNumberFormat="1" applyFont="1" applyFill="1" applyBorder="1" applyAlignment="1">
      <alignment/>
    </xf>
    <xf numFmtId="9" fontId="17" fillId="35" borderId="10" xfId="0" applyNumberFormat="1" applyFont="1" applyFill="1" applyBorder="1" applyAlignment="1">
      <alignment horizontal="center"/>
    </xf>
    <xf numFmtId="9" fontId="17" fillId="37" borderId="27" xfId="0" applyNumberFormat="1" applyFont="1" applyFill="1" applyBorder="1" applyAlignment="1">
      <alignment horizontal="center"/>
    </xf>
    <xf numFmtId="0" fontId="17" fillId="37" borderId="26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10" fontId="16" fillId="35" borderId="10" xfId="0" applyNumberFormat="1" applyFont="1" applyFill="1" applyBorder="1" applyAlignment="1">
      <alignment horizontal="center"/>
    </xf>
    <xf numFmtId="0" fontId="17" fillId="37" borderId="29" xfId="0" applyFont="1" applyFill="1" applyBorder="1" applyAlignment="1">
      <alignment horizontal="center"/>
    </xf>
    <xf numFmtId="207" fontId="16" fillId="37" borderId="29" xfId="0" applyNumberFormat="1" applyFont="1" applyFill="1" applyBorder="1" applyAlignment="1">
      <alignment horizontal="center"/>
    </xf>
    <xf numFmtId="0" fontId="8" fillId="38" borderId="38" xfId="0" applyFont="1" applyFill="1" applyBorder="1" applyAlignment="1">
      <alignment/>
    </xf>
    <xf numFmtId="0" fontId="9" fillId="38" borderId="14" xfId="0" applyFont="1" applyFill="1" applyBorder="1" applyAlignment="1">
      <alignment/>
    </xf>
    <xf numFmtId="0" fontId="16" fillId="35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7" fillId="37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left"/>
    </xf>
    <xf numFmtId="0" fontId="11" fillId="33" borderId="34" xfId="0" applyFont="1" applyFill="1" applyBorder="1" applyAlignment="1">
      <alignment horizontal="left"/>
    </xf>
    <xf numFmtId="0" fontId="11" fillId="33" borderId="35" xfId="0" applyFont="1" applyFill="1" applyBorder="1" applyAlignment="1">
      <alignment horizontal="left"/>
    </xf>
    <xf numFmtId="0" fontId="17" fillId="35" borderId="39" xfId="0" applyFont="1" applyFill="1" applyBorder="1" applyAlignment="1">
      <alignment horizontal="center"/>
    </xf>
    <xf numFmtId="170" fontId="17" fillId="35" borderId="10" xfId="0" applyNumberFormat="1" applyFont="1" applyFill="1" applyBorder="1" applyAlignment="1">
      <alignment horizontal="center"/>
    </xf>
    <xf numFmtId="0" fontId="17" fillId="16" borderId="19" xfId="0" applyFont="1" applyFill="1" applyBorder="1" applyAlignment="1">
      <alignment horizontal="center"/>
    </xf>
    <xf numFmtId="0" fontId="17" fillId="15" borderId="19" xfId="0" applyFont="1" applyFill="1" applyBorder="1" applyAlignment="1">
      <alignment horizontal="center"/>
    </xf>
    <xf numFmtId="207" fontId="16" fillId="35" borderId="24" xfId="0" applyNumberFormat="1" applyFont="1" applyFill="1" applyBorder="1" applyAlignment="1">
      <alignment horizontal="center"/>
    </xf>
    <xf numFmtId="207" fontId="85" fillId="35" borderId="29" xfId="0" applyNumberFormat="1" applyFont="1" applyFill="1" applyBorder="1" applyAlignment="1">
      <alignment horizontal="center"/>
    </xf>
    <xf numFmtId="167" fontId="13" fillId="35" borderId="10" xfId="42" applyNumberFormat="1" applyFont="1" applyFill="1" applyBorder="1" applyAlignment="1">
      <alignment horizontal="center" vertical="center"/>
    </xf>
    <xf numFmtId="207" fontId="14" fillId="0" borderId="10" xfId="0" applyNumberFormat="1" applyFont="1" applyBorder="1" applyAlignment="1">
      <alignment horizontal="center"/>
    </xf>
    <xf numFmtId="7" fontId="14" fillId="35" borderId="10" xfId="44" applyNumberFormat="1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/>
    </xf>
    <xf numFmtId="0" fontId="15" fillId="35" borderId="39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17" fillId="35" borderId="19" xfId="0" applyFont="1" applyFill="1" applyBorder="1" applyAlignment="1">
      <alignment horizontal="center"/>
    </xf>
    <xf numFmtId="167" fontId="9" fillId="33" borderId="0" xfId="42" applyNumberFormat="1" applyFont="1" applyFill="1" applyBorder="1" applyAlignment="1">
      <alignment horizontal="left" vertical="center"/>
    </xf>
    <xf numFmtId="0" fontId="16" fillId="35" borderId="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/>
    </xf>
    <xf numFmtId="207" fontId="84" fillId="0" borderId="0" xfId="0" applyNumberFormat="1" applyFont="1" applyBorder="1" applyAlignment="1">
      <alignment/>
    </xf>
    <xf numFmtId="170" fontId="16" fillId="33" borderId="0" xfId="60" applyNumberFormat="1" applyFont="1" applyFill="1" applyBorder="1" applyAlignment="1">
      <alignment vertical="center"/>
    </xf>
    <xf numFmtId="4" fontId="16" fillId="33" borderId="0" xfId="42" applyNumberFormat="1" applyFont="1" applyFill="1" applyBorder="1" applyAlignment="1">
      <alignment vertical="center"/>
    </xf>
    <xf numFmtId="207" fontId="16" fillId="0" borderId="0" xfId="0" applyNumberFormat="1" applyFont="1" applyBorder="1" applyAlignment="1">
      <alignment/>
    </xf>
    <xf numFmtId="167" fontId="16" fillId="33" borderId="0" xfId="42" applyNumberFormat="1" applyFont="1" applyFill="1" applyBorder="1" applyAlignment="1">
      <alignment horizontal="left" vertical="center"/>
    </xf>
    <xf numFmtId="4" fontId="16" fillId="33" borderId="0" xfId="0" applyNumberFormat="1" applyFont="1" applyFill="1" applyBorder="1" applyAlignment="1">
      <alignment vertical="center"/>
    </xf>
    <xf numFmtId="207" fontId="16" fillId="33" borderId="0" xfId="42" applyNumberFormat="1" applyFont="1" applyFill="1" applyBorder="1" applyAlignment="1">
      <alignment/>
    </xf>
    <xf numFmtId="191" fontId="16" fillId="0" borderId="0" xfId="0" applyNumberFormat="1" applyFont="1" applyBorder="1" applyAlignment="1">
      <alignment/>
    </xf>
    <xf numFmtId="207" fontId="84" fillId="35" borderId="0" xfId="0" applyNumberFormat="1" applyFont="1" applyFill="1" applyBorder="1" applyAlignment="1">
      <alignment/>
    </xf>
    <xf numFmtId="169" fontId="16" fillId="33" borderId="0" xfId="44" applyNumberFormat="1" applyFont="1" applyFill="1" applyBorder="1" applyAlignment="1">
      <alignment horizontal="center" vertical="center"/>
    </xf>
    <xf numFmtId="44" fontId="16" fillId="33" borderId="43" xfId="44" applyFont="1" applyFill="1" applyBorder="1" applyAlignment="1">
      <alignment vertical="center"/>
    </xf>
    <xf numFmtId="0" fontId="16" fillId="35" borderId="0" xfId="0" applyFont="1" applyFill="1" applyBorder="1" applyAlignment="1">
      <alignment horizontal="center"/>
    </xf>
    <xf numFmtId="207" fontId="16" fillId="35" borderId="0" xfId="0" applyNumberFormat="1" applyFont="1" applyFill="1" applyBorder="1" applyAlignment="1">
      <alignment horizontal="center"/>
    </xf>
    <xf numFmtId="191" fontId="16" fillId="0" borderId="0" xfId="0" applyNumberFormat="1" applyFont="1" applyBorder="1" applyAlignment="1">
      <alignment horizontal="center"/>
    </xf>
    <xf numFmtId="191" fontId="16" fillId="0" borderId="0" xfId="0" applyNumberFormat="1" applyFont="1" applyFill="1" applyBorder="1" applyAlignment="1">
      <alignment horizontal="center"/>
    </xf>
    <xf numFmtId="191" fontId="16" fillId="33" borderId="0" xfId="44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4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91" fontId="83" fillId="0" borderId="0" xfId="0" applyNumberFormat="1" applyFont="1" applyBorder="1" applyAlignment="1">
      <alignment/>
    </xf>
    <xf numFmtId="10" fontId="16" fillId="0" borderId="0" xfId="0" applyNumberFormat="1" applyFont="1" applyBorder="1" applyAlignment="1">
      <alignment/>
    </xf>
    <xf numFmtId="0" fontId="17" fillId="16" borderId="39" xfId="0" applyFont="1" applyFill="1" applyBorder="1" applyAlignment="1">
      <alignment horizontal="center"/>
    </xf>
    <xf numFmtId="0" fontId="17" fillId="15" borderId="39" xfId="0" applyFont="1" applyFill="1" applyBorder="1" applyAlignment="1">
      <alignment horizontal="center"/>
    </xf>
    <xf numFmtId="207" fontId="14" fillId="38" borderId="27" xfId="44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/>
    </xf>
    <xf numFmtId="0" fontId="16" fillId="0" borderId="47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49" xfId="0" applyFont="1" applyBorder="1" applyAlignment="1">
      <alignment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50" xfId="0" applyFont="1" applyFill="1" applyBorder="1" applyAlignment="1">
      <alignment horizontal="center" vertical="center" wrapText="1"/>
    </xf>
    <xf numFmtId="0" fontId="15" fillId="36" borderId="51" xfId="0" applyFont="1" applyFill="1" applyBorder="1" applyAlignment="1">
      <alignment horizontal="center" vertical="center" wrapText="1"/>
    </xf>
    <xf numFmtId="207" fontId="16" fillId="0" borderId="36" xfId="0" applyNumberFormat="1" applyFont="1" applyBorder="1" applyAlignment="1">
      <alignment/>
    </xf>
    <xf numFmtId="207" fontId="16" fillId="0" borderId="37" xfId="0" applyNumberFormat="1" applyFont="1" applyBorder="1" applyAlignment="1">
      <alignment/>
    </xf>
    <xf numFmtId="207" fontId="16" fillId="35" borderId="36" xfId="0" applyNumberFormat="1" applyFont="1" applyFill="1" applyBorder="1" applyAlignment="1">
      <alignment horizontal="center"/>
    </xf>
    <xf numFmtId="170" fontId="86" fillId="35" borderId="10" xfId="0" applyNumberFormat="1" applyFont="1" applyFill="1" applyBorder="1" applyAlignment="1">
      <alignment horizontal="center"/>
    </xf>
    <xf numFmtId="0" fontId="86" fillId="37" borderId="29" xfId="0" applyFont="1" applyFill="1" applyBorder="1" applyAlignment="1">
      <alignment horizontal="center"/>
    </xf>
    <xf numFmtId="7" fontId="87" fillId="33" borderId="10" xfId="44" applyNumberFormat="1" applyFont="1" applyFill="1" applyBorder="1" applyAlignment="1">
      <alignment horizontal="center" vertical="center"/>
    </xf>
    <xf numFmtId="207" fontId="87" fillId="33" borderId="27" xfId="44" applyNumberFormat="1" applyFont="1" applyFill="1" applyBorder="1" applyAlignment="1">
      <alignment horizontal="center" vertical="center"/>
    </xf>
    <xf numFmtId="207" fontId="88" fillId="33" borderId="27" xfId="44" applyNumberFormat="1" applyFont="1" applyFill="1" applyBorder="1" applyAlignment="1">
      <alignment horizontal="center" vertical="center"/>
    </xf>
    <xf numFmtId="170" fontId="17" fillId="39" borderId="10" xfId="0" applyNumberFormat="1" applyFont="1" applyFill="1" applyBorder="1" applyAlignment="1">
      <alignment horizontal="center"/>
    </xf>
    <xf numFmtId="207" fontId="89" fillId="35" borderId="36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170" fontId="17" fillId="35" borderId="29" xfId="0" applyNumberFormat="1" applyFont="1" applyFill="1" applyBorder="1" applyAlignment="1">
      <alignment horizontal="center"/>
    </xf>
    <xf numFmtId="14" fontId="14" fillId="0" borderId="29" xfId="0" applyNumberFormat="1" applyFont="1" applyBorder="1" applyAlignment="1">
      <alignment horizontal="center"/>
    </xf>
    <xf numFmtId="14" fontId="14" fillId="33" borderId="29" xfId="0" applyNumberFormat="1" applyFont="1" applyFill="1" applyBorder="1" applyAlignment="1">
      <alignment horizontal="center" vertical="center"/>
    </xf>
    <xf numFmtId="167" fontId="14" fillId="33" borderId="29" xfId="42" applyNumberFormat="1" applyFont="1" applyFill="1" applyBorder="1" applyAlignment="1">
      <alignment horizontal="center"/>
    </xf>
    <xf numFmtId="37" fontId="14" fillId="33" borderId="29" xfId="44" applyNumberFormat="1" applyFont="1" applyFill="1" applyBorder="1" applyAlignment="1">
      <alignment horizontal="center" vertical="center"/>
    </xf>
    <xf numFmtId="209" fontId="14" fillId="0" borderId="29" xfId="0" applyNumberFormat="1" applyFont="1" applyBorder="1" applyAlignment="1">
      <alignment horizontal="center"/>
    </xf>
    <xf numFmtId="207" fontId="14" fillId="33" borderId="29" xfId="44" applyNumberFormat="1" applyFont="1" applyFill="1" applyBorder="1" applyAlignment="1">
      <alignment horizontal="center" vertical="center"/>
    </xf>
    <xf numFmtId="10" fontId="14" fillId="33" borderId="29" xfId="44" applyNumberFormat="1" applyFont="1" applyFill="1" applyBorder="1" applyAlignment="1">
      <alignment horizontal="center" vertical="center"/>
    </xf>
    <xf numFmtId="7" fontId="14" fillId="33" borderId="29" xfId="44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/>
    </xf>
    <xf numFmtId="170" fontId="17" fillId="15" borderId="39" xfId="0" applyNumberFormat="1" applyFont="1" applyFill="1" applyBorder="1" applyAlignment="1">
      <alignment horizontal="center"/>
    </xf>
    <xf numFmtId="209" fontId="16" fillId="37" borderId="29" xfId="0" applyNumberFormat="1" applyFont="1" applyFill="1" applyBorder="1" applyAlignment="1">
      <alignment horizontal="center"/>
    </xf>
    <xf numFmtId="9" fontId="17" fillId="35" borderId="29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192" fontId="17" fillId="35" borderId="29" xfId="0" applyNumberFormat="1" applyFont="1" applyFill="1" applyBorder="1" applyAlignment="1">
      <alignment horizontal="center"/>
    </xf>
    <xf numFmtId="9" fontId="17" fillId="35" borderId="39" xfId="0" applyNumberFormat="1" applyFont="1" applyFill="1" applyBorder="1" applyAlignment="1">
      <alignment horizontal="center"/>
    </xf>
    <xf numFmtId="170" fontId="17" fillId="35" borderId="39" xfId="0" applyNumberFormat="1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 vertical="center" wrapText="1"/>
    </xf>
    <xf numFmtId="0" fontId="17" fillId="10" borderId="32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7" fontId="87" fillId="33" borderId="29" xfId="44" applyNumberFormat="1" applyFont="1" applyFill="1" applyBorder="1" applyAlignment="1">
      <alignment horizontal="center" vertical="center"/>
    </xf>
    <xf numFmtId="0" fontId="20" fillId="0" borderId="52" xfId="0" applyFont="1" applyBorder="1" applyAlignment="1">
      <alignment/>
    </xf>
    <xf numFmtId="170" fontId="83" fillId="35" borderId="39" xfId="0" applyNumberFormat="1" applyFont="1" applyFill="1" applyBorder="1" applyAlignment="1">
      <alignment horizontal="left"/>
    </xf>
    <xf numFmtId="0" fontId="17" fillId="35" borderId="53" xfId="0" applyFont="1" applyFill="1" applyBorder="1" applyAlignment="1">
      <alignment horizontal="center"/>
    </xf>
    <xf numFmtId="0" fontId="15" fillId="35" borderId="54" xfId="0" applyFont="1" applyFill="1" applyBorder="1" applyAlignment="1">
      <alignment horizontal="center" vertical="center" wrapText="1"/>
    </xf>
    <xf numFmtId="0" fontId="15" fillId="35" borderId="50" xfId="0" applyFont="1" applyFill="1" applyBorder="1" applyAlignment="1">
      <alignment horizontal="center" vertical="center" wrapText="1"/>
    </xf>
    <xf numFmtId="14" fontId="13" fillId="33" borderId="27" xfId="0" applyNumberFormat="1" applyFont="1" applyFill="1" applyBorder="1" applyAlignment="1">
      <alignment horizontal="center" vertical="center"/>
    </xf>
    <xf numFmtId="44" fontId="21" fillId="0" borderId="0" xfId="44" applyFont="1" applyAlignment="1">
      <alignment/>
    </xf>
    <xf numFmtId="0" fontId="19" fillId="0" borderId="0" xfId="0" applyFont="1" applyFill="1" applyBorder="1" applyAlignment="1">
      <alignment horizontal="center"/>
    </xf>
    <xf numFmtId="0" fontId="89" fillId="35" borderId="39" xfId="0" applyFont="1" applyFill="1" applyBorder="1" applyAlignment="1">
      <alignment horizontal="right"/>
    </xf>
    <xf numFmtId="0" fontId="89" fillId="35" borderId="39" xfId="0" applyFont="1" applyFill="1" applyBorder="1" applyAlignment="1">
      <alignment horizontal="center"/>
    </xf>
    <xf numFmtId="0" fontId="83" fillId="37" borderId="29" xfId="0" applyFont="1" applyFill="1" applyBorder="1" applyAlignment="1">
      <alignment horizontal="center"/>
    </xf>
    <xf numFmtId="0" fontId="90" fillId="38" borderId="55" xfId="0" applyFont="1" applyFill="1" applyBorder="1" applyAlignment="1">
      <alignment horizontal="center"/>
    </xf>
    <xf numFmtId="170" fontId="91" fillId="38" borderId="56" xfId="0" applyNumberFormat="1" applyFont="1" applyFill="1" applyBorder="1" applyAlignment="1">
      <alignment horizontal="left"/>
    </xf>
    <xf numFmtId="9" fontId="91" fillId="38" borderId="56" xfId="0" applyNumberFormat="1" applyFont="1" applyFill="1" applyBorder="1" applyAlignment="1">
      <alignment horizontal="center"/>
    </xf>
    <xf numFmtId="0" fontId="91" fillId="38" borderId="57" xfId="0" applyFont="1" applyFill="1" applyBorder="1" applyAlignment="1">
      <alignment horizontal="center" vertical="center" wrapText="1"/>
    </xf>
    <xf numFmtId="0" fontId="92" fillId="33" borderId="53" xfId="0" applyFont="1" applyFill="1" applyBorder="1" applyAlignment="1">
      <alignment horizontal="center"/>
    </xf>
    <xf numFmtId="0" fontId="17" fillId="0" borderId="58" xfId="0" applyFont="1" applyBorder="1" applyAlignment="1">
      <alignment/>
    </xf>
    <xf numFmtId="0" fontId="17" fillId="0" borderId="59" xfId="0" applyFont="1" applyBorder="1" applyAlignment="1">
      <alignment/>
    </xf>
    <xf numFmtId="0" fontId="17" fillId="37" borderId="46" xfId="0" applyFont="1" applyFill="1" applyBorder="1" applyAlignment="1">
      <alignment/>
    </xf>
    <xf numFmtId="0" fontId="17" fillId="37" borderId="47" xfId="0" applyFont="1" applyFill="1" applyBorder="1" applyAlignment="1">
      <alignment/>
    </xf>
    <xf numFmtId="0" fontId="22" fillId="40" borderId="13" xfId="0" applyFont="1" applyFill="1" applyBorder="1" applyAlignment="1">
      <alignment/>
    </xf>
    <xf numFmtId="10" fontId="93" fillId="0" borderId="11" xfId="0" applyNumberFormat="1" applyFont="1" applyBorder="1" applyAlignment="1">
      <alignment/>
    </xf>
    <xf numFmtId="0" fontId="22" fillId="0" borderId="13" xfId="0" applyFont="1" applyBorder="1" applyAlignment="1">
      <alignment/>
    </xf>
    <xf numFmtId="208" fontId="14" fillId="35" borderId="29" xfId="44" applyNumberFormat="1" applyFont="1" applyFill="1" applyBorder="1" applyAlignment="1">
      <alignment horizontal="center" vertical="center"/>
    </xf>
    <xf numFmtId="0" fontId="92" fillId="0" borderId="29" xfId="0" applyFont="1" applyBorder="1" applyAlignment="1">
      <alignment horizontal="center"/>
    </xf>
    <xf numFmtId="0" fontId="83" fillId="35" borderId="19" xfId="0" applyFont="1" applyFill="1" applyBorder="1" applyAlignment="1">
      <alignment horizontal="center"/>
    </xf>
    <xf numFmtId="0" fontId="86" fillId="35" borderId="39" xfId="0" applyFont="1" applyFill="1" applyBorder="1" applyAlignment="1">
      <alignment horizontal="center"/>
    </xf>
    <xf numFmtId="0" fontId="13" fillId="33" borderId="53" xfId="0" applyFont="1" applyFill="1" applyBorder="1" applyAlignment="1">
      <alignment horizontal="center"/>
    </xf>
    <xf numFmtId="207" fontId="87" fillId="33" borderId="10" xfId="44" applyNumberFormat="1" applyFont="1" applyFill="1" applyBorder="1" applyAlignment="1">
      <alignment horizontal="center" vertical="center"/>
    </xf>
    <xf numFmtId="10" fontId="87" fillId="33" borderId="10" xfId="44" applyNumberFormat="1" applyFont="1" applyFill="1" applyBorder="1" applyAlignment="1">
      <alignment horizontal="center" vertical="center"/>
    </xf>
    <xf numFmtId="207" fontId="87" fillId="33" borderId="29" xfId="44" applyNumberFormat="1" applyFont="1" applyFill="1" applyBorder="1" applyAlignment="1">
      <alignment horizontal="center" vertical="center"/>
    </xf>
    <xf numFmtId="10" fontId="87" fillId="33" borderId="29" xfId="44" applyNumberFormat="1" applyFont="1" applyFill="1" applyBorder="1" applyAlignment="1">
      <alignment horizontal="center" vertical="center"/>
    </xf>
    <xf numFmtId="167" fontId="21" fillId="0" borderId="0" xfId="0" applyNumberFormat="1" applyFont="1" applyAlignment="1">
      <alignment horizontal="center"/>
    </xf>
    <xf numFmtId="207" fontId="23" fillId="37" borderId="29" xfId="0" applyNumberFormat="1" applyFont="1" applyFill="1" applyBorder="1" applyAlignment="1">
      <alignment horizontal="center"/>
    </xf>
    <xf numFmtId="207" fontId="88" fillId="33" borderId="10" xfId="44" applyNumberFormat="1" applyFont="1" applyFill="1" applyBorder="1" applyAlignment="1">
      <alignment horizontal="center" vertical="center"/>
    </xf>
    <xf numFmtId="10" fontId="88" fillId="33" borderId="10" xfId="44" applyNumberFormat="1" applyFont="1" applyFill="1" applyBorder="1" applyAlignment="1">
      <alignment horizontal="center" vertical="center"/>
    </xf>
    <xf numFmtId="7" fontId="88" fillId="33" borderId="10" xfId="44" applyNumberFormat="1" applyFont="1" applyFill="1" applyBorder="1" applyAlignment="1">
      <alignment horizontal="center" vertical="center"/>
    </xf>
    <xf numFmtId="0" fontId="83" fillId="35" borderId="39" xfId="0" applyFont="1" applyFill="1" applyBorder="1" applyAlignment="1">
      <alignment horizontal="center"/>
    </xf>
    <xf numFmtId="207" fontId="94" fillId="35" borderId="36" xfId="0" applyNumberFormat="1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207" fontId="94" fillId="37" borderId="29" xfId="0" applyNumberFormat="1" applyFont="1" applyFill="1" applyBorder="1" applyAlignment="1">
      <alignment horizontal="center"/>
    </xf>
    <xf numFmtId="10" fontId="94" fillId="35" borderId="29" xfId="0" applyNumberFormat="1" applyFont="1" applyFill="1" applyBorder="1" applyAlignment="1">
      <alignment horizontal="center"/>
    </xf>
    <xf numFmtId="10" fontId="88" fillId="38" borderId="27" xfId="44" applyNumberFormat="1" applyFont="1" applyFill="1" applyBorder="1" applyAlignment="1">
      <alignment horizontal="center" vertical="center"/>
    </xf>
    <xf numFmtId="9" fontId="95" fillId="35" borderId="29" xfId="0" applyNumberFormat="1" applyFont="1" applyFill="1" applyBorder="1" applyAlignment="1">
      <alignment horizontal="center"/>
    </xf>
    <xf numFmtId="0" fontId="84" fillId="35" borderId="39" xfId="0" applyFont="1" applyFill="1" applyBorder="1" applyAlignment="1">
      <alignment horizontal="center"/>
    </xf>
    <xf numFmtId="170" fontId="84" fillId="39" borderId="10" xfId="0" applyNumberFormat="1" applyFont="1" applyFill="1" applyBorder="1" applyAlignment="1">
      <alignment horizontal="center"/>
    </xf>
    <xf numFmtId="192" fontId="84" fillId="35" borderId="29" xfId="0" applyNumberFormat="1" applyFont="1" applyFill="1" applyBorder="1" applyAlignment="1">
      <alignment horizontal="center"/>
    </xf>
    <xf numFmtId="207" fontId="88" fillId="38" borderId="27" xfId="44" applyNumberFormat="1" applyFont="1" applyFill="1" applyBorder="1" applyAlignment="1">
      <alignment horizontal="center" vertical="center"/>
    </xf>
    <xf numFmtId="170" fontId="84" fillId="39" borderId="39" xfId="0" applyNumberFormat="1" applyFont="1" applyFill="1" applyBorder="1" applyAlignment="1">
      <alignment horizontal="center"/>
    </xf>
    <xf numFmtId="7" fontId="96" fillId="33" borderId="10" xfId="44" applyNumberFormat="1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/>
    </xf>
    <xf numFmtId="170" fontId="17" fillId="40" borderId="39" xfId="0" applyNumberFormat="1" applyFont="1" applyFill="1" applyBorder="1" applyAlignment="1">
      <alignment horizontal="center"/>
    </xf>
    <xf numFmtId="170" fontId="95" fillId="35" borderId="10" xfId="0" applyNumberFormat="1" applyFont="1" applyFill="1" applyBorder="1" applyAlignment="1">
      <alignment horizontal="center"/>
    </xf>
    <xf numFmtId="10" fontId="94" fillId="35" borderId="10" xfId="0" applyNumberFormat="1" applyFont="1" applyFill="1" applyBorder="1" applyAlignment="1">
      <alignment horizontal="center"/>
    </xf>
    <xf numFmtId="10" fontId="97" fillId="0" borderId="11" xfId="0" applyNumberFormat="1" applyFont="1" applyBorder="1" applyAlignment="1">
      <alignment/>
    </xf>
    <xf numFmtId="207" fontId="17" fillId="38" borderId="27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207" fontId="84" fillId="38" borderId="27" xfId="0" applyNumberFormat="1" applyFont="1" applyFill="1" applyBorder="1" applyAlignment="1">
      <alignment horizontal="center"/>
    </xf>
    <xf numFmtId="10" fontId="84" fillId="38" borderId="27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207" fontId="84" fillId="33" borderId="28" xfId="0" applyNumberFormat="1" applyFont="1" applyFill="1" applyBorder="1" applyAlignment="1">
      <alignment horizontal="center"/>
    </xf>
    <xf numFmtId="207" fontId="83" fillId="33" borderId="28" xfId="0" applyNumberFormat="1" applyFont="1" applyFill="1" applyBorder="1" applyAlignment="1">
      <alignment horizontal="center"/>
    </xf>
    <xf numFmtId="0" fontId="17" fillId="0" borderId="60" xfId="0" applyFont="1" applyBorder="1" applyAlignment="1">
      <alignment/>
    </xf>
    <xf numFmtId="207" fontId="17" fillId="0" borderId="33" xfId="0" applyNumberFormat="1" applyFont="1" applyBorder="1" applyAlignment="1">
      <alignment/>
    </xf>
    <xf numFmtId="0" fontId="98" fillId="0" borderId="13" xfId="0" applyFont="1" applyBorder="1" applyAlignment="1">
      <alignment/>
    </xf>
    <xf numFmtId="207" fontId="84" fillId="0" borderId="11" xfId="0" applyNumberFormat="1" applyFont="1" applyBorder="1" applyAlignment="1">
      <alignment/>
    </xf>
    <xf numFmtId="0" fontId="84" fillId="0" borderId="13" xfId="0" applyFont="1" applyBorder="1" applyAlignment="1">
      <alignment/>
    </xf>
    <xf numFmtId="207" fontId="84" fillId="0" borderId="18" xfId="0" applyNumberFormat="1" applyFont="1" applyBorder="1" applyAlignment="1">
      <alignment/>
    </xf>
    <xf numFmtId="207" fontId="17" fillId="0" borderId="11" xfId="0" applyNumberFormat="1" applyFont="1" applyBorder="1" applyAlignment="1">
      <alignment/>
    </xf>
    <xf numFmtId="0" fontId="17" fillId="0" borderId="13" xfId="0" applyFont="1" applyFill="1" applyBorder="1" applyAlignment="1">
      <alignment/>
    </xf>
    <xf numFmtId="207" fontId="17" fillId="33" borderId="11" xfId="0" applyNumberFormat="1" applyFont="1" applyFill="1" applyBorder="1" applyAlignment="1">
      <alignment/>
    </xf>
    <xf numFmtId="10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14" fontId="17" fillId="33" borderId="11" xfId="0" applyNumberFormat="1" applyFont="1" applyFill="1" applyBorder="1" applyAlignment="1">
      <alignment vertical="center"/>
    </xf>
    <xf numFmtId="0" fontId="17" fillId="0" borderId="16" xfId="0" applyFont="1" applyBorder="1" applyAlignment="1">
      <alignment/>
    </xf>
    <xf numFmtId="0" fontId="59" fillId="0" borderId="0" xfId="0" applyFont="1" applyAlignment="1">
      <alignment/>
    </xf>
    <xf numFmtId="0" fontId="60" fillId="38" borderId="61" xfId="0" applyFont="1" applyFill="1" applyBorder="1" applyAlignment="1">
      <alignment/>
    </xf>
    <xf numFmtId="170" fontId="99" fillId="16" borderId="39" xfId="0" applyNumberFormat="1" applyFont="1" applyFill="1" applyBorder="1" applyAlignment="1">
      <alignment horizontal="left"/>
    </xf>
    <xf numFmtId="0" fontId="60" fillId="38" borderId="62" xfId="0" applyFont="1" applyFill="1" applyBorder="1" applyAlignment="1">
      <alignment/>
    </xf>
    <xf numFmtId="0" fontId="99" fillId="38" borderId="63" xfId="0" applyFont="1" applyFill="1" applyBorder="1" applyAlignment="1">
      <alignment/>
    </xf>
    <xf numFmtId="0" fontId="99" fillId="38" borderId="62" xfId="0" applyFont="1" applyFill="1" applyBorder="1" applyAlignment="1">
      <alignment/>
    </xf>
    <xf numFmtId="0" fontId="99" fillId="38" borderId="64" xfId="0" applyFont="1" applyFill="1" applyBorder="1" applyAlignment="1">
      <alignment/>
    </xf>
    <xf numFmtId="0" fontId="99" fillId="38" borderId="65" xfId="0" applyFont="1" applyFill="1" applyBorder="1" applyAlignment="1">
      <alignment/>
    </xf>
    <xf numFmtId="0" fontId="60" fillId="38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59" fillId="35" borderId="0" xfId="0" applyFont="1" applyFill="1" applyAlignment="1">
      <alignment/>
    </xf>
    <xf numFmtId="0" fontId="59" fillId="0" borderId="0" xfId="0" applyFont="1" applyFill="1" applyAlignment="1">
      <alignment/>
    </xf>
    <xf numFmtId="0" fontId="63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ctor Reviewv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67"/>
  <sheetViews>
    <sheetView tabSelected="1" zoomScale="70" zoomScaleNormal="70" zoomScalePageLayoutView="0" workbookViewId="0" topLeftCell="A9">
      <selection activeCell="H37" sqref="H37"/>
    </sheetView>
  </sheetViews>
  <sheetFormatPr defaultColWidth="9.33203125" defaultRowHeight="12.75"/>
  <cols>
    <col min="1" max="1" width="1.83203125" style="0" customWidth="1"/>
    <col min="2" max="2" width="12.83203125" style="0" customWidth="1"/>
    <col min="3" max="3" width="74.33203125" style="0" customWidth="1"/>
    <col min="4" max="4" width="14.16015625" style="0" customWidth="1"/>
    <col min="5" max="5" width="15" style="0" customWidth="1"/>
    <col min="6" max="6" width="22.16015625" style="0" customWidth="1"/>
    <col min="7" max="7" width="16" style="0" customWidth="1"/>
    <col min="8" max="8" width="15.83203125" style="0" customWidth="1"/>
    <col min="9" max="9" width="19" style="0" customWidth="1"/>
    <col min="10" max="10" width="12.5" style="0" customWidth="1"/>
    <col min="11" max="11" width="13.5" style="0" customWidth="1"/>
    <col min="12" max="12" width="16.5" style="0" customWidth="1"/>
    <col min="13" max="13" width="22.83203125" style="0" customWidth="1"/>
    <col min="14" max="14" width="15.5" style="0" customWidth="1"/>
    <col min="15" max="15" width="68.33203125" style="0" customWidth="1"/>
    <col min="16" max="16" width="19.5" style="0" customWidth="1"/>
    <col min="17" max="17" width="18.5" style="0" customWidth="1"/>
    <col min="18" max="18" width="15.83203125" style="0" customWidth="1"/>
    <col min="19" max="19" width="16.5" style="0" customWidth="1"/>
    <col min="20" max="21" width="14.5" style="0" customWidth="1"/>
    <col min="22" max="22" width="16.83203125" style="0" customWidth="1"/>
    <col min="23" max="23" width="16.5" style="0" customWidth="1"/>
    <col min="24" max="24" width="14.83203125" style="0" customWidth="1"/>
    <col min="25" max="25" width="12" style="4" bestFit="1" customWidth="1"/>
    <col min="26" max="26" width="7.83203125" style="4" customWidth="1"/>
    <col min="27" max="27" width="10.83203125" style="4" customWidth="1"/>
    <col min="28" max="28" width="23" style="4" bestFit="1" customWidth="1"/>
    <col min="29" max="29" width="6.5" style="4" bestFit="1" customWidth="1"/>
    <col min="30" max="30" width="15.66015625" style="4" customWidth="1"/>
    <col min="31" max="31" width="13.33203125" style="4" customWidth="1"/>
    <col min="32" max="32" width="13.16015625" style="4" customWidth="1"/>
    <col min="33" max="33" width="15.83203125" style="4" customWidth="1"/>
    <col min="34" max="34" width="17.5" style="0" customWidth="1"/>
  </cols>
  <sheetData>
    <row r="1" spans="1:47" s="2" customFormat="1" ht="13.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6"/>
      <c r="Q1"/>
      <c r="R1"/>
      <c r="S1"/>
      <c r="T1"/>
      <c r="U1"/>
      <c r="V1"/>
      <c r="W1"/>
      <c r="X1"/>
      <c r="Y1" s="15"/>
      <c r="Z1" s="15"/>
      <c r="AA1" s="15"/>
      <c r="AB1" s="15"/>
      <c r="AC1" s="15"/>
      <c r="AD1" s="15"/>
      <c r="AE1" s="15"/>
      <c r="AF1" s="15"/>
      <c r="AG1" s="15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s="339" customFormat="1" ht="25.5" customHeight="1" thickBot="1">
      <c r="A2" s="326"/>
      <c r="B2" s="327" t="s">
        <v>69</v>
      </c>
      <c r="C2" s="328" t="s">
        <v>102</v>
      </c>
      <c r="D2" s="329"/>
      <c r="E2" s="329"/>
      <c r="F2" s="329"/>
      <c r="G2" s="330" t="s">
        <v>47</v>
      </c>
      <c r="H2" s="331"/>
      <c r="I2" s="332"/>
      <c r="J2" s="330"/>
      <c r="K2" s="331"/>
      <c r="L2" s="333"/>
      <c r="M2" s="334"/>
      <c r="N2" s="335"/>
      <c r="O2" s="335"/>
      <c r="P2" s="336"/>
      <c r="Q2" s="336"/>
      <c r="R2" s="336"/>
      <c r="S2" s="326"/>
      <c r="T2" s="326"/>
      <c r="U2" s="326"/>
      <c r="V2" s="326"/>
      <c r="W2" s="326"/>
      <c r="X2" s="326"/>
      <c r="Y2" s="337"/>
      <c r="Z2" s="337"/>
      <c r="AA2" s="337"/>
      <c r="AB2" s="337"/>
      <c r="AC2" s="337"/>
      <c r="AD2" s="337"/>
      <c r="AE2" s="337"/>
      <c r="AF2" s="337"/>
      <c r="AG2" s="338"/>
      <c r="AH2" s="338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</row>
    <row r="3" spans="1:48" s="2" customFormat="1" ht="39.75" customHeight="1">
      <c r="A3" s="1"/>
      <c r="B3" s="216" t="s">
        <v>0</v>
      </c>
      <c r="C3" s="217" t="s">
        <v>54</v>
      </c>
      <c r="D3" s="217" t="s">
        <v>62</v>
      </c>
      <c r="E3" s="218" t="s">
        <v>61</v>
      </c>
      <c r="F3" s="218" t="s">
        <v>60</v>
      </c>
      <c r="G3" s="218" t="s">
        <v>17</v>
      </c>
      <c r="H3" s="218" t="s">
        <v>18</v>
      </c>
      <c r="I3" s="218" t="s">
        <v>1</v>
      </c>
      <c r="J3" s="218" t="s">
        <v>19</v>
      </c>
      <c r="K3" s="218" t="s">
        <v>4</v>
      </c>
      <c r="L3" s="218" t="s">
        <v>8</v>
      </c>
      <c r="M3" s="89" t="s">
        <v>11</v>
      </c>
      <c r="N3" s="89" t="s">
        <v>20</v>
      </c>
      <c r="O3" s="89" t="s">
        <v>21</v>
      </c>
      <c r="P3" s="89" t="s">
        <v>27</v>
      </c>
      <c r="Q3" s="89" t="s">
        <v>26</v>
      </c>
      <c r="R3" s="89" t="s">
        <v>25</v>
      </c>
      <c r="S3" s="89" t="s">
        <v>57</v>
      </c>
      <c r="T3" s="89" t="s">
        <v>58</v>
      </c>
      <c r="U3" s="89" t="s">
        <v>65</v>
      </c>
      <c r="V3" s="18"/>
      <c r="W3" s="18"/>
      <c r="X3" s="18"/>
      <c r="Y3" s="18"/>
      <c r="Z3" s="19"/>
      <c r="AA3" s="19"/>
      <c r="AB3" s="19"/>
      <c r="AC3" s="19"/>
      <c r="AD3" s="19"/>
      <c r="AE3" s="19"/>
      <c r="AF3" s="19"/>
      <c r="AG3" s="19"/>
      <c r="AH3" s="17"/>
      <c r="AI3" s="17"/>
      <c r="AJ3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2:36" s="2" customFormat="1" ht="15.75" customHeight="1">
      <c r="B4" s="88">
        <v>1</v>
      </c>
      <c r="C4" s="88"/>
      <c r="D4" s="88"/>
      <c r="E4" s="88">
        <v>2</v>
      </c>
      <c r="F4" s="88"/>
      <c r="G4" s="88">
        <v>3</v>
      </c>
      <c r="H4" s="88">
        <v>4</v>
      </c>
      <c r="I4" s="88">
        <v>5</v>
      </c>
      <c r="J4" s="88">
        <v>6</v>
      </c>
      <c r="K4" s="88">
        <v>7</v>
      </c>
      <c r="L4" s="88">
        <v>8</v>
      </c>
      <c r="M4" s="88" t="s">
        <v>31</v>
      </c>
      <c r="N4" s="88">
        <v>10</v>
      </c>
      <c r="O4" s="88" t="s">
        <v>32</v>
      </c>
      <c r="P4" s="88" t="s">
        <v>33</v>
      </c>
      <c r="Q4" s="88" t="s">
        <v>34</v>
      </c>
      <c r="R4" s="88">
        <v>14</v>
      </c>
      <c r="S4" s="88">
        <v>15</v>
      </c>
      <c r="T4" s="88">
        <v>16</v>
      </c>
      <c r="U4" s="88">
        <v>17</v>
      </c>
      <c r="V4" s="18"/>
      <c r="W4" s="18"/>
      <c r="X4" s="18"/>
      <c r="Y4" s="18"/>
      <c r="Z4" s="19"/>
      <c r="AA4" s="19"/>
      <c r="AB4" s="19"/>
      <c r="AC4" s="19"/>
      <c r="AD4" s="19"/>
      <c r="AE4" s="19"/>
      <c r="AF4" s="19"/>
      <c r="AG4" s="19"/>
      <c r="AH4" s="17"/>
      <c r="AI4" s="17"/>
      <c r="AJ4"/>
    </row>
    <row r="5" spans="2:36" s="156" customFormat="1" ht="15.75" customHeight="1">
      <c r="B5" s="247" t="s">
        <v>0</v>
      </c>
      <c r="C5" s="178" t="s">
        <v>77</v>
      </c>
      <c r="D5" s="178"/>
      <c r="E5" s="179"/>
      <c r="F5" s="178"/>
      <c r="G5" s="178"/>
      <c r="H5" s="178"/>
      <c r="I5" s="178"/>
      <c r="J5" s="178"/>
      <c r="K5" s="178" t="s">
        <v>71</v>
      </c>
      <c r="L5" s="178"/>
      <c r="M5" s="179"/>
      <c r="N5" s="178"/>
      <c r="O5" s="179"/>
      <c r="P5" s="179"/>
      <c r="Q5" s="179"/>
      <c r="R5" s="180"/>
      <c r="S5" s="179"/>
      <c r="T5" s="180"/>
      <c r="U5" s="17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81"/>
      <c r="AI5" s="181"/>
      <c r="AJ5" s="15"/>
    </row>
    <row r="6" spans="2:36" s="156" customFormat="1" ht="15.75" customHeight="1">
      <c r="B6" s="182" t="s">
        <v>47</v>
      </c>
      <c r="C6" s="246" t="s">
        <v>47</v>
      </c>
      <c r="D6" s="245"/>
      <c r="E6" s="179"/>
      <c r="F6" s="178"/>
      <c r="G6" s="178"/>
      <c r="H6" s="178"/>
      <c r="I6" s="178"/>
      <c r="J6" s="178"/>
      <c r="K6" s="284" t="s">
        <v>91</v>
      </c>
      <c r="L6" s="178"/>
      <c r="M6" s="179"/>
      <c r="N6" s="178"/>
      <c r="O6" s="179"/>
      <c r="P6" s="179"/>
      <c r="Q6" s="179"/>
      <c r="R6" s="180"/>
      <c r="S6" s="179"/>
      <c r="T6" s="180"/>
      <c r="U6" s="17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1"/>
      <c r="AI6" s="181"/>
      <c r="AJ6" s="15"/>
    </row>
    <row r="7" spans="2:36" s="156" customFormat="1" ht="15.75" customHeight="1">
      <c r="B7" s="182"/>
      <c r="C7" s="252"/>
      <c r="D7" s="245"/>
      <c r="E7" s="179"/>
      <c r="F7" s="178"/>
      <c r="G7" s="178"/>
      <c r="H7" s="178"/>
      <c r="I7" s="178"/>
      <c r="J7" s="178"/>
      <c r="K7" s="284" t="s">
        <v>75</v>
      </c>
      <c r="L7" s="178"/>
      <c r="M7" s="179"/>
      <c r="N7" s="178"/>
      <c r="O7" s="179"/>
      <c r="P7" s="179"/>
      <c r="Q7" s="179"/>
      <c r="R7" s="180"/>
      <c r="S7" s="179"/>
      <c r="T7" s="180"/>
      <c r="U7" s="17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81"/>
      <c r="AI7" s="181"/>
      <c r="AJ7" s="15"/>
    </row>
    <row r="8" spans="2:36" s="156" customFormat="1" ht="15.75" customHeight="1">
      <c r="B8" s="262" t="s">
        <v>47</v>
      </c>
      <c r="C8" s="263" t="s">
        <v>79</v>
      </c>
      <c r="D8" s="264"/>
      <c r="E8" s="265"/>
      <c r="F8" s="178"/>
      <c r="G8" s="178"/>
      <c r="H8" s="178"/>
      <c r="I8" s="178"/>
      <c r="J8" s="178"/>
      <c r="K8" s="178" t="s">
        <v>70</v>
      </c>
      <c r="L8" s="178"/>
      <c r="M8" s="179"/>
      <c r="N8" s="178"/>
      <c r="O8" s="179"/>
      <c r="P8" s="179"/>
      <c r="Q8" s="179"/>
      <c r="R8" s="180"/>
      <c r="S8" s="179"/>
      <c r="T8" s="180"/>
      <c r="U8" s="17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81"/>
      <c r="AI8" s="181"/>
      <c r="AJ8" s="15"/>
    </row>
    <row r="9" spans="2:36" s="156" customFormat="1" ht="15.75" customHeight="1">
      <c r="B9" s="253"/>
      <c r="C9" s="254"/>
      <c r="D9" s="254"/>
      <c r="E9" s="255"/>
      <c r="F9" s="178"/>
      <c r="G9" s="178"/>
      <c r="H9" s="178"/>
      <c r="I9" s="178"/>
      <c r="J9" s="178"/>
      <c r="K9" s="178"/>
      <c r="L9" s="178"/>
      <c r="M9" s="179"/>
      <c r="N9" s="178"/>
      <c r="O9" s="179"/>
      <c r="P9" s="179"/>
      <c r="Q9" s="179"/>
      <c r="R9" s="180"/>
      <c r="S9" s="179"/>
      <c r="T9" s="180"/>
      <c r="U9" s="17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81"/>
      <c r="AI9" s="181"/>
      <c r="AJ9" s="15"/>
    </row>
    <row r="10" spans="1:33" ht="15">
      <c r="A10" s="2"/>
      <c r="B10" s="301" t="s">
        <v>80</v>
      </c>
      <c r="C10" s="302">
        <v>0.57</v>
      </c>
      <c r="D10" s="302"/>
      <c r="E10" s="227"/>
      <c r="F10" s="244"/>
      <c r="G10" s="158"/>
      <c r="H10" s="145"/>
      <c r="I10" s="149"/>
      <c r="J10" s="146"/>
      <c r="K10" s="159"/>
      <c r="L10" s="99"/>
      <c r="M10" s="147"/>
      <c r="N10" s="159"/>
      <c r="O10" s="147"/>
      <c r="P10" s="147"/>
      <c r="Q10" s="157"/>
      <c r="R10" s="148"/>
      <c r="S10" s="221"/>
      <c r="T10" s="228"/>
      <c r="Y10"/>
      <c r="Z10"/>
      <c r="AA10"/>
      <c r="AB10"/>
      <c r="AC10"/>
      <c r="AD10"/>
      <c r="AE10"/>
      <c r="AF10"/>
      <c r="AG10"/>
    </row>
    <row r="11" spans="1:33" ht="15">
      <c r="A11" s="2"/>
      <c r="B11" s="144"/>
      <c r="C11" s="162"/>
      <c r="D11" s="162"/>
      <c r="E11" s="169"/>
      <c r="F11" s="244"/>
      <c r="G11" s="158"/>
      <c r="H11" s="145"/>
      <c r="I11" s="149"/>
      <c r="J11" s="146"/>
      <c r="K11" s="159"/>
      <c r="L11" s="99"/>
      <c r="M11" s="99"/>
      <c r="N11" s="159"/>
      <c r="O11" s="99"/>
      <c r="P11" s="99"/>
      <c r="Q11" s="150"/>
      <c r="R11" s="148"/>
      <c r="S11" s="221"/>
      <c r="T11" s="221"/>
      <c r="Y11"/>
      <c r="Z11"/>
      <c r="AA11"/>
      <c r="AB11"/>
      <c r="AC11"/>
      <c r="AD11"/>
      <c r="AE11"/>
      <c r="AF11"/>
      <c r="AG11"/>
    </row>
    <row r="12" spans="1:33" ht="15.75">
      <c r="A12" s="2"/>
      <c r="B12" s="144">
        <v>1</v>
      </c>
      <c r="C12" s="168" t="s">
        <v>97</v>
      </c>
      <c r="D12" s="246">
        <v>0.165</v>
      </c>
      <c r="E12" s="227"/>
      <c r="F12" s="244"/>
      <c r="G12" s="158"/>
      <c r="H12" s="145"/>
      <c r="I12" s="149"/>
      <c r="J12" s="146"/>
      <c r="K12" s="159"/>
      <c r="L12" s="99"/>
      <c r="M12" s="99"/>
      <c r="N12" s="241"/>
      <c r="O12" s="99"/>
      <c r="P12" s="99"/>
      <c r="Q12" s="150"/>
      <c r="R12" s="148"/>
      <c r="S12" s="289"/>
      <c r="T12" s="228"/>
      <c r="U12" s="21"/>
      <c r="V12" s="21"/>
      <c r="W12" s="21"/>
      <c r="Y12"/>
      <c r="Z12"/>
      <c r="AA12"/>
      <c r="AB12"/>
      <c r="AC12"/>
      <c r="AD12"/>
      <c r="AE12"/>
      <c r="AF12"/>
      <c r="AG12"/>
    </row>
    <row r="13" spans="1:33" ht="15.75">
      <c r="A13" s="2"/>
      <c r="B13" s="276"/>
      <c r="C13" s="295" t="s">
        <v>94</v>
      </c>
      <c r="D13" s="162"/>
      <c r="E13" s="227">
        <v>0.085</v>
      </c>
      <c r="F13" s="244" t="s">
        <v>81</v>
      </c>
      <c r="G13" s="158" t="s">
        <v>50</v>
      </c>
      <c r="H13" s="145" t="s">
        <v>74</v>
      </c>
      <c r="I13" s="149">
        <v>42369</v>
      </c>
      <c r="J13" s="146">
        <v>120</v>
      </c>
      <c r="K13" s="159">
        <v>1060</v>
      </c>
      <c r="L13" s="99">
        <v>0</v>
      </c>
      <c r="M13" s="99">
        <f aca="true" t="shared" si="0" ref="M13:M21">J13*K13</f>
        <v>127200</v>
      </c>
      <c r="N13" s="159">
        <v>1221</v>
      </c>
      <c r="O13" s="99">
        <f aca="true" t="shared" si="1" ref="O13:O21">J13*N13</f>
        <v>146520</v>
      </c>
      <c r="P13" s="99">
        <f aca="true" t="shared" si="2" ref="P13:P21">O13-M13</f>
        <v>19320</v>
      </c>
      <c r="Q13" s="292">
        <f aca="true" t="shared" si="3" ref="Q13:Q21">P13/M13</f>
        <v>0.15188679245283018</v>
      </c>
      <c r="R13" s="148"/>
      <c r="S13" s="289">
        <f aca="true" t="shared" si="4" ref="S13:S21">IF(P13&gt;0,P13,0)</f>
        <v>19320</v>
      </c>
      <c r="T13" s="228">
        <f aca="true" t="shared" si="5" ref="T13:T21">IF(P13&lt;0,P13,0)</f>
        <v>0</v>
      </c>
      <c r="U13" s="21"/>
      <c r="V13" s="21"/>
      <c r="W13" s="21"/>
      <c r="Y13"/>
      <c r="Z13"/>
      <c r="AA13"/>
      <c r="AB13"/>
      <c r="AC13"/>
      <c r="AD13"/>
      <c r="AE13"/>
      <c r="AF13"/>
      <c r="AG13"/>
    </row>
    <row r="14" spans="1:33" ht="15.75">
      <c r="A14" s="2"/>
      <c r="B14" s="276"/>
      <c r="C14" s="288" t="s">
        <v>98</v>
      </c>
      <c r="D14" s="162"/>
      <c r="E14" s="296">
        <v>0.085</v>
      </c>
      <c r="F14" s="297" t="s">
        <v>82</v>
      </c>
      <c r="G14" s="158" t="s">
        <v>50</v>
      </c>
      <c r="H14" s="145" t="s">
        <v>74</v>
      </c>
      <c r="I14" s="149">
        <v>42369</v>
      </c>
      <c r="J14" s="146">
        <v>120</v>
      </c>
      <c r="K14" s="159">
        <v>1060</v>
      </c>
      <c r="L14" s="99">
        <v>0</v>
      </c>
      <c r="M14" s="99">
        <f t="shared" si="0"/>
        <v>127200</v>
      </c>
      <c r="N14" s="159">
        <v>1190</v>
      </c>
      <c r="O14" s="99">
        <f t="shared" si="1"/>
        <v>142800</v>
      </c>
      <c r="P14" s="99">
        <f t="shared" si="2"/>
        <v>15600</v>
      </c>
      <c r="Q14" s="292">
        <f t="shared" si="3"/>
        <v>0.12264150943396226</v>
      </c>
      <c r="R14" s="148"/>
      <c r="S14" s="289">
        <f t="shared" si="4"/>
        <v>15600</v>
      </c>
      <c r="T14" s="228">
        <f t="shared" si="5"/>
        <v>0</v>
      </c>
      <c r="U14" s="21"/>
      <c r="V14" s="21"/>
      <c r="W14" s="21"/>
      <c r="Y14"/>
      <c r="Z14"/>
      <c r="AA14"/>
      <c r="AB14"/>
      <c r="AC14"/>
      <c r="AD14"/>
      <c r="AE14"/>
      <c r="AF14"/>
      <c r="AG14"/>
    </row>
    <row r="15" spans="1:33" ht="15.75">
      <c r="A15" s="2"/>
      <c r="B15" s="276"/>
      <c r="C15" s="295" t="s">
        <v>95</v>
      </c>
      <c r="D15" s="162"/>
      <c r="E15" s="227">
        <v>0.08</v>
      </c>
      <c r="F15" s="244" t="s">
        <v>81</v>
      </c>
      <c r="G15" s="158" t="s">
        <v>49</v>
      </c>
      <c r="H15" s="145" t="s">
        <v>74</v>
      </c>
      <c r="I15" s="149">
        <v>42369</v>
      </c>
      <c r="J15" s="146">
        <v>9000</v>
      </c>
      <c r="K15" s="159">
        <v>13.15</v>
      </c>
      <c r="L15" s="99">
        <v>0</v>
      </c>
      <c r="M15" s="99">
        <f t="shared" si="0"/>
        <v>118350</v>
      </c>
      <c r="N15" s="159">
        <v>18.5</v>
      </c>
      <c r="O15" s="99">
        <f t="shared" si="1"/>
        <v>166500</v>
      </c>
      <c r="P15" s="99">
        <f t="shared" si="2"/>
        <v>48150</v>
      </c>
      <c r="Q15" s="292">
        <f t="shared" si="3"/>
        <v>0.4068441064638783</v>
      </c>
      <c r="R15" s="148"/>
      <c r="S15" s="289">
        <f t="shared" si="4"/>
        <v>48150</v>
      </c>
      <c r="T15" s="228">
        <f t="shared" si="5"/>
        <v>0</v>
      </c>
      <c r="U15" s="21"/>
      <c r="V15" s="21"/>
      <c r="W15" s="21"/>
      <c r="Y15"/>
      <c r="Z15"/>
      <c r="AA15"/>
      <c r="AB15"/>
      <c r="AC15"/>
      <c r="AD15"/>
      <c r="AE15"/>
      <c r="AF15"/>
      <c r="AG15"/>
    </row>
    <row r="16" spans="1:33" ht="15.75">
      <c r="A16" s="2"/>
      <c r="B16" s="276"/>
      <c r="C16" s="288" t="s">
        <v>98</v>
      </c>
      <c r="D16" s="162"/>
      <c r="E16" s="296">
        <v>0.08</v>
      </c>
      <c r="F16" s="297" t="s">
        <v>82</v>
      </c>
      <c r="G16" s="158" t="s">
        <v>49</v>
      </c>
      <c r="H16" s="145" t="s">
        <v>74</v>
      </c>
      <c r="I16" s="149">
        <v>42369</v>
      </c>
      <c r="J16" s="146">
        <v>9000</v>
      </c>
      <c r="K16" s="159">
        <v>13.15</v>
      </c>
      <c r="L16" s="99">
        <v>0</v>
      </c>
      <c r="M16" s="99">
        <f t="shared" si="0"/>
        <v>118350</v>
      </c>
      <c r="N16" s="159">
        <v>17.5</v>
      </c>
      <c r="O16" s="99">
        <f t="shared" si="1"/>
        <v>157500</v>
      </c>
      <c r="P16" s="99">
        <f t="shared" si="2"/>
        <v>39150</v>
      </c>
      <c r="Q16" s="292">
        <f t="shared" si="3"/>
        <v>0.33079847908745247</v>
      </c>
      <c r="R16" s="148"/>
      <c r="S16" s="289">
        <f t="shared" si="4"/>
        <v>39150</v>
      </c>
      <c r="T16" s="228">
        <f t="shared" si="5"/>
        <v>0</v>
      </c>
      <c r="U16" s="21"/>
      <c r="V16" s="21"/>
      <c r="W16" s="21"/>
      <c r="Y16"/>
      <c r="Z16"/>
      <c r="AA16"/>
      <c r="AB16"/>
      <c r="AC16"/>
      <c r="AD16"/>
      <c r="AE16"/>
      <c r="AF16"/>
      <c r="AG16"/>
    </row>
    <row r="17" spans="1:33" ht="15.75">
      <c r="A17" s="2"/>
      <c r="B17" s="276"/>
      <c r="C17" s="295"/>
      <c r="D17" s="162"/>
      <c r="E17" s="299"/>
      <c r="F17" s="297"/>
      <c r="G17" s="158"/>
      <c r="H17" s="145"/>
      <c r="I17" s="149"/>
      <c r="J17" s="146"/>
      <c r="K17" s="159"/>
      <c r="L17" s="99"/>
      <c r="M17" s="99"/>
      <c r="N17" s="159"/>
      <c r="O17" s="99"/>
      <c r="P17" s="99"/>
      <c r="Q17" s="292"/>
      <c r="R17" s="148"/>
      <c r="S17" s="289"/>
      <c r="T17" s="228"/>
      <c r="U17" s="21"/>
      <c r="V17" s="21"/>
      <c r="W17" s="21"/>
      <c r="Y17"/>
      <c r="Z17"/>
      <c r="AA17"/>
      <c r="AB17"/>
      <c r="AC17"/>
      <c r="AD17"/>
      <c r="AE17"/>
      <c r="AF17"/>
      <c r="AG17"/>
    </row>
    <row r="18" spans="1:33" ht="15.75">
      <c r="A18" s="2"/>
      <c r="B18" s="182">
        <v>2</v>
      </c>
      <c r="C18" s="168" t="s">
        <v>93</v>
      </c>
      <c r="D18" s="246">
        <v>0</v>
      </c>
      <c r="E18" s="299"/>
      <c r="F18" s="297"/>
      <c r="G18" s="158"/>
      <c r="H18" s="145"/>
      <c r="I18" s="149"/>
      <c r="J18" s="146"/>
      <c r="K18" s="159"/>
      <c r="L18" s="99"/>
      <c r="M18" s="99"/>
      <c r="N18" s="159"/>
      <c r="O18" s="99"/>
      <c r="P18" s="99"/>
      <c r="Q18" s="292"/>
      <c r="R18" s="148"/>
      <c r="S18" s="289"/>
      <c r="T18" s="228"/>
      <c r="U18" s="21"/>
      <c r="V18" s="21"/>
      <c r="W18" s="21"/>
      <c r="Y18"/>
      <c r="Z18"/>
      <c r="AA18"/>
      <c r="AB18"/>
      <c r="AC18"/>
      <c r="AD18"/>
      <c r="AE18"/>
      <c r="AF18"/>
      <c r="AG18"/>
    </row>
    <row r="19" spans="1:33" ht="15">
      <c r="A19" s="2"/>
      <c r="B19" s="144" t="s">
        <v>47</v>
      </c>
      <c r="C19" s="288" t="s">
        <v>99</v>
      </c>
      <c r="D19" s="246" t="s">
        <v>47</v>
      </c>
      <c r="E19" s="246">
        <v>0.12</v>
      </c>
      <c r="F19" s="244" t="s">
        <v>81</v>
      </c>
      <c r="G19" s="158" t="s">
        <v>73</v>
      </c>
      <c r="H19" s="145" t="s">
        <v>40</v>
      </c>
      <c r="I19" s="149">
        <v>42389</v>
      </c>
      <c r="J19" s="146">
        <v>100</v>
      </c>
      <c r="K19" s="159">
        <v>1817</v>
      </c>
      <c r="L19" s="99">
        <v>0</v>
      </c>
      <c r="M19" s="147">
        <f t="shared" si="0"/>
        <v>181700</v>
      </c>
      <c r="N19" s="159">
        <v>1931</v>
      </c>
      <c r="O19" s="147">
        <f t="shared" si="1"/>
        <v>193100</v>
      </c>
      <c r="P19" s="147">
        <f t="shared" si="2"/>
        <v>11400</v>
      </c>
      <c r="Q19" s="304">
        <f t="shared" si="3"/>
        <v>0.06274078150798018</v>
      </c>
      <c r="R19" s="148"/>
      <c r="S19" s="289">
        <f t="shared" si="4"/>
        <v>11400</v>
      </c>
      <c r="T19" s="228">
        <f t="shared" si="5"/>
        <v>0</v>
      </c>
      <c r="Y19"/>
      <c r="Z19"/>
      <c r="AA19"/>
      <c r="AB19"/>
      <c r="AC19"/>
      <c r="AD19"/>
      <c r="AE19"/>
      <c r="AF19"/>
      <c r="AG19"/>
    </row>
    <row r="20" spans="1:33" ht="15">
      <c r="A20" s="2"/>
      <c r="B20" s="144"/>
      <c r="C20" s="288" t="s">
        <v>99</v>
      </c>
      <c r="D20" s="246" t="s">
        <v>47</v>
      </c>
      <c r="E20" s="296">
        <v>0.06</v>
      </c>
      <c r="F20" s="297" t="s">
        <v>82</v>
      </c>
      <c r="G20" s="158" t="s">
        <v>73</v>
      </c>
      <c r="H20" s="145" t="s">
        <v>40</v>
      </c>
      <c r="I20" s="149">
        <v>42387</v>
      </c>
      <c r="J20" s="146">
        <v>100</v>
      </c>
      <c r="K20" s="159">
        <v>1865</v>
      </c>
      <c r="L20" s="99">
        <v>0</v>
      </c>
      <c r="M20" s="147">
        <f t="shared" si="0"/>
        <v>186500</v>
      </c>
      <c r="N20" s="159">
        <v>1931</v>
      </c>
      <c r="O20" s="147">
        <f t="shared" si="1"/>
        <v>193100</v>
      </c>
      <c r="P20" s="147">
        <f t="shared" si="2"/>
        <v>6600</v>
      </c>
      <c r="Q20" s="304">
        <f t="shared" si="3"/>
        <v>0.0353887399463807</v>
      </c>
      <c r="R20" s="148"/>
      <c r="S20" s="289">
        <f t="shared" si="4"/>
        <v>6600</v>
      </c>
      <c r="T20" s="228">
        <f t="shared" si="5"/>
        <v>0</v>
      </c>
      <c r="Y20"/>
      <c r="Z20"/>
      <c r="AA20"/>
      <c r="AB20"/>
      <c r="AC20"/>
      <c r="AD20"/>
      <c r="AE20"/>
      <c r="AF20"/>
      <c r="AG20"/>
    </row>
    <row r="21" spans="1:33" ht="15.75">
      <c r="A21" s="2"/>
      <c r="B21" s="144"/>
      <c r="C21" s="288" t="s">
        <v>99</v>
      </c>
      <c r="D21" s="162"/>
      <c r="E21" s="169">
        <v>0.06</v>
      </c>
      <c r="F21" s="297" t="s">
        <v>82</v>
      </c>
      <c r="G21" s="158" t="s">
        <v>73</v>
      </c>
      <c r="H21" s="145" t="s">
        <v>40</v>
      </c>
      <c r="I21" s="149">
        <v>42384</v>
      </c>
      <c r="J21" s="146">
        <v>100</v>
      </c>
      <c r="K21" s="159">
        <v>1870</v>
      </c>
      <c r="L21" s="99">
        <v>0</v>
      </c>
      <c r="M21" s="147">
        <f t="shared" si="0"/>
        <v>187000</v>
      </c>
      <c r="N21" s="159">
        <v>1931</v>
      </c>
      <c r="O21" s="147">
        <f t="shared" si="1"/>
        <v>193100</v>
      </c>
      <c r="P21" s="147">
        <f t="shared" si="2"/>
        <v>6100</v>
      </c>
      <c r="Q21" s="304">
        <f t="shared" si="3"/>
        <v>0.032620320855614976</v>
      </c>
      <c r="R21" s="148"/>
      <c r="S21" s="289">
        <f t="shared" si="4"/>
        <v>6100</v>
      </c>
      <c r="T21" s="228">
        <f t="shared" si="5"/>
        <v>0</v>
      </c>
      <c r="U21" s="21"/>
      <c r="V21" s="21"/>
      <c r="W21" s="21"/>
      <c r="Y21"/>
      <c r="Z21"/>
      <c r="AA21"/>
      <c r="AB21"/>
      <c r="AC21"/>
      <c r="AD21"/>
      <c r="AE21"/>
      <c r="AF21"/>
      <c r="AG21"/>
    </row>
    <row r="22" spans="1:33" ht="15.75">
      <c r="A22" s="2"/>
      <c r="B22" s="144"/>
      <c r="C22" s="168"/>
      <c r="D22" s="162"/>
      <c r="E22" s="153"/>
      <c r="F22" s="242"/>
      <c r="G22" s="158"/>
      <c r="H22" s="145"/>
      <c r="I22" s="149" t="s">
        <v>47</v>
      </c>
      <c r="J22" s="146"/>
      <c r="K22" s="159"/>
      <c r="L22" s="99"/>
      <c r="M22" s="99"/>
      <c r="N22" s="159"/>
      <c r="O22" s="99"/>
      <c r="P22" s="99"/>
      <c r="Q22" s="150"/>
      <c r="R22" s="148"/>
      <c r="S22" s="221"/>
      <c r="T22" s="221"/>
      <c r="U22" s="21"/>
      <c r="V22" s="21"/>
      <c r="W22" s="21"/>
      <c r="Y22"/>
      <c r="Z22"/>
      <c r="AA22"/>
      <c r="AB22"/>
      <c r="AC22"/>
      <c r="AD22"/>
      <c r="AE22"/>
      <c r="AF22"/>
      <c r="AG22"/>
    </row>
    <row r="23" spans="1:33" ht="15.75">
      <c r="A23" s="2"/>
      <c r="B23" s="162"/>
      <c r="C23" s="288"/>
      <c r="D23" s="246"/>
      <c r="E23" s="227"/>
      <c r="F23" s="244"/>
      <c r="G23" s="261"/>
      <c r="H23" s="145"/>
      <c r="I23" s="149"/>
      <c r="J23" s="146"/>
      <c r="K23" s="159"/>
      <c r="L23" s="173"/>
      <c r="M23" s="99"/>
      <c r="N23" s="291"/>
      <c r="O23" s="99"/>
      <c r="P23" s="99"/>
      <c r="Q23" s="292"/>
      <c r="R23" s="148"/>
      <c r="S23" s="289"/>
      <c r="T23" s="221"/>
      <c r="U23" s="21"/>
      <c r="V23" s="21"/>
      <c r="W23" s="21"/>
      <c r="Y23"/>
      <c r="Z23"/>
      <c r="AA23"/>
      <c r="AB23"/>
      <c r="AC23"/>
      <c r="AD23"/>
      <c r="AE23"/>
      <c r="AF23"/>
      <c r="AG23"/>
    </row>
    <row r="24" spans="1:33" ht="15">
      <c r="A24" s="2"/>
      <c r="B24" s="277"/>
      <c r="C24" s="162"/>
      <c r="D24" s="168"/>
      <c r="E24" s="222"/>
      <c r="F24" s="244"/>
      <c r="G24" s="223"/>
      <c r="H24" s="145"/>
      <c r="I24" s="149"/>
      <c r="J24" s="146"/>
      <c r="K24" s="159"/>
      <c r="L24" s="99"/>
      <c r="M24" s="99"/>
      <c r="N24" s="159"/>
      <c r="O24" s="147"/>
      <c r="P24" s="147"/>
      <c r="Q24" s="157"/>
      <c r="R24" s="148"/>
      <c r="S24" s="221"/>
      <c r="T24" s="228"/>
      <c r="Y24"/>
      <c r="Z24"/>
      <c r="AA24"/>
      <c r="AB24"/>
      <c r="AC24"/>
      <c r="AD24"/>
      <c r="AE24"/>
      <c r="AF24"/>
      <c r="AG24"/>
    </row>
    <row r="25" spans="1:33" ht="15">
      <c r="A25" s="2"/>
      <c r="B25" s="171" t="s">
        <v>68</v>
      </c>
      <c r="C25" s="240">
        <v>0</v>
      </c>
      <c r="D25" s="240"/>
      <c r="E25" s="222"/>
      <c r="F25" s="244"/>
      <c r="G25" s="223"/>
      <c r="H25" s="145"/>
      <c r="I25" s="149"/>
      <c r="J25" s="146"/>
      <c r="K25" s="159"/>
      <c r="L25" s="99"/>
      <c r="M25" s="99"/>
      <c r="N25" s="159"/>
      <c r="O25" s="147"/>
      <c r="P25" s="147"/>
      <c r="Q25" s="157"/>
      <c r="R25" s="148"/>
      <c r="S25" s="221"/>
      <c r="T25" s="228"/>
      <c r="Y25"/>
      <c r="Z25"/>
      <c r="AA25"/>
      <c r="AB25"/>
      <c r="AC25"/>
      <c r="AD25"/>
      <c r="AE25"/>
      <c r="AF25"/>
      <c r="AG25"/>
    </row>
    <row r="26" spans="1:33" ht="15">
      <c r="A26" s="2"/>
      <c r="B26" s="144"/>
      <c r="C26" s="259"/>
      <c r="D26" s="288" t="s">
        <v>47</v>
      </c>
      <c r="E26" s="153"/>
      <c r="F26" s="242"/>
      <c r="G26" s="158"/>
      <c r="H26" s="145"/>
      <c r="I26" s="149"/>
      <c r="J26" s="146"/>
      <c r="K26" s="159"/>
      <c r="L26" s="99"/>
      <c r="M26" s="99"/>
      <c r="N26" s="159"/>
      <c r="O26" s="99"/>
      <c r="P26" s="147"/>
      <c r="Q26" s="150"/>
      <c r="R26" s="148"/>
      <c r="S26" s="221"/>
      <c r="T26" s="221"/>
      <c r="Y26"/>
      <c r="Z26"/>
      <c r="AA26"/>
      <c r="AB26"/>
      <c r="AC26"/>
      <c r="AD26"/>
      <c r="AE26"/>
      <c r="AF26"/>
      <c r="AG26"/>
    </row>
    <row r="27" spans="1:33" ht="15">
      <c r="A27" s="2"/>
      <c r="B27" s="144" t="s">
        <v>47</v>
      </c>
      <c r="C27" s="168" t="s">
        <v>47</v>
      </c>
      <c r="D27" s="169" t="s">
        <v>47</v>
      </c>
      <c r="E27" s="303" t="s">
        <v>47</v>
      </c>
      <c r="F27" s="294" t="s">
        <v>47</v>
      </c>
      <c r="G27" s="158" t="s">
        <v>47</v>
      </c>
      <c r="H27" s="145" t="s">
        <v>47</v>
      </c>
      <c r="I27" s="149" t="s">
        <v>47</v>
      </c>
      <c r="J27" s="146" t="s">
        <v>47</v>
      </c>
      <c r="K27" s="159" t="s">
        <v>47</v>
      </c>
      <c r="L27" s="173" t="s">
        <v>47</v>
      </c>
      <c r="M27" s="99" t="s">
        <v>47</v>
      </c>
      <c r="N27" s="159" t="s">
        <v>47</v>
      </c>
      <c r="O27" s="99" t="s">
        <v>47</v>
      </c>
      <c r="P27" s="147" t="s">
        <v>47</v>
      </c>
      <c r="Q27" s="150" t="s">
        <v>47</v>
      </c>
      <c r="R27" s="148"/>
      <c r="S27" s="221" t="str">
        <f>IF(P27&gt;0,P27,0)</f>
        <v> </v>
      </c>
      <c r="T27" s="221" t="s">
        <v>47</v>
      </c>
      <c r="Y27"/>
      <c r="Z27"/>
      <c r="AA27"/>
      <c r="AB27"/>
      <c r="AC27"/>
      <c r="AD27"/>
      <c r="AE27"/>
      <c r="AF27"/>
      <c r="AG27"/>
    </row>
    <row r="28" spans="1:33" ht="15">
      <c r="A28" s="2"/>
      <c r="B28" s="144">
        <v>1</v>
      </c>
      <c r="C28" s="168" t="s">
        <v>84</v>
      </c>
      <c r="D28" s="169">
        <v>0</v>
      </c>
      <c r="E28" s="303">
        <v>0</v>
      </c>
      <c r="F28" s="294" t="s">
        <v>83</v>
      </c>
      <c r="G28" s="158" t="s">
        <v>78</v>
      </c>
      <c r="H28" s="145" t="s">
        <v>42</v>
      </c>
      <c r="I28" s="149">
        <v>42369</v>
      </c>
      <c r="J28" s="146">
        <v>0.1</v>
      </c>
      <c r="K28" s="159">
        <v>1</v>
      </c>
      <c r="L28" s="99">
        <v>0</v>
      </c>
      <c r="M28" s="99">
        <f>J28*K28</f>
        <v>0.1</v>
      </c>
      <c r="N28" s="159">
        <v>1</v>
      </c>
      <c r="O28" s="99">
        <f>J28*N28</f>
        <v>0.1</v>
      </c>
      <c r="P28" s="99">
        <f>M28-O28</f>
        <v>0</v>
      </c>
      <c r="Q28" s="150">
        <f>P28/M28</f>
        <v>0</v>
      </c>
      <c r="R28" s="148"/>
      <c r="S28" s="289">
        <f>IF(P28&gt;0,P28,0)</f>
        <v>0</v>
      </c>
      <c r="T28" s="228">
        <f>IF(P28&lt;0,P28,0)</f>
        <v>0</v>
      </c>
      <c r="Y28"/>
      <c r="Z28"/>
      <c r="AA28"/>
      <c r="AB28"/>
      <c r="AC28"/>
      <c r="AD28"/>
      <c r="AE28"/>
      <c r="AF28"/>
      <c r="AG28"/>
    </row>
    <row r="29" spans="1:33" ht="15.75">
      <c r="A29" s="2"/>
      <c r="B29" s="144"/>
      <c r="C29" s="162"/>
      <c r="D29" s="162"/>
      <c r="E29" s="169"/>
      <c r="F29" s="230"/>
      <c r="G29" s="158"/>
      <c r="H29" s="145"/>
      <c r="I29" s="149"/>
      <c r="J29" s="146"/>
      <c r="K29" s="99"/>
      <c r="L29" s="99"/>
      <c r="M29" s="99"/>
      <c r="N29" s="159"/>
      <c r="O29" s="99"/>
      <c r="P29" s="99"/>
      <c r="Q29" s="150"/>
      <c r="R29" s="148"/>
      <c r="S29" s="148"/>
      <c r="T29" s="148"/>
      <c r="U29" s="21"/>
      <c r="V29" s="21"/>
      <c r="W29" s="21"/>
      <c r="Y29"/>
      <c r="Z29"/>
      <c r="AA29"/>
      <c r="AB29"/>
      <c r="AC29"/>
      <c r="AD29"/>
      <c r="AE29"/>
      <c r="AF29"/>
      <c r="AG29"/>
    </row>
    <row r="30" spans="1:33" ht="15.75">
      <c r="A30" s="2"/>
      <c r="B30" s="144"/>
      <c r="C30" s="162"/>
      <c r="D30" s="162"/>
      <c r="E30" s="169"/>
      <c r="F30" s="230"/>
      <c r="G30" s="158"/>
      <c r="H30" s="145"/>
      <c r="I30" s="149"/>
      <c r="J30" s="146"/>
      <c r="K30" s="99"/>
      <c r="L30" s="99"/>
      <c r="M30" s="99"/>
      <c r="N30" s="159"/>
      <c r="O30" s="99"/>
      <c r="P30" s="99"/>
      <c r="Q30" s="150"/>
      <c r="R30" s="148"/>
      <c r="S30" s="148"/>
      <c r="T30" s="148"/>
      <c r="U30" s="21"/>
      <c r="V30" s="21"/>
      <c r="W30" s="21"/>
      <c r="Y30"/>
      <c r="Z30"/>
      <c r="AA30"/>
      <c r="AB30"/>
      <c r="AC30"/>
      <c r="AD30"/>
      <c r="AE30"/>
      <c r="AF30"/>
      <c r="AG30"/>
    </row>
    <row r="31" spans="1:33" ht="16.5" thickBot="1">
      <c r="A31" s="2"/>
      <c r="B31" s="93"/>
      <c r="C31" s="163"/>
      <c r="D31" s="163"/>
      <c r="E31" s="90"/>
      <c r="F31" s="243"/>
      <c r="G31" s="94"/>
      <c r="H31" s="95"/>
      <c r="I31" s="96"/>
      <c r="J31" s="97"/>
      <c r="K31" s="99" t="s">
        <v>47</v>
      </c>
      <c r="L31" s="172"/>
      <c r="M31" s="99"/>
      <c r="N31" s="159" t="s">
        <v>47</v>
      </c>
      <c r="O31" s="98"/>
      <c r="P31" s="91"/>
      <c r="Q31" s="92"/>
      <c r="R31" s="101"/>
      <c r="S31" s="148"/>
      <c r="T31" s="148"/>
      <c r="U31" s="21"/>
      <c r="V31" s="21"/>
      <c r="W31" s="21"/>
      <c r="Y31"/>
      <c r="Z31"/>
      <c r="AA31"/>
      <c r="AB31"/>
      <c r="AC31"/>
      <c r="AD31"/>
      <c r="AE31"/>
      <c r="AF31"/>
      <c r="AG31"/>
    </row>
    <row r="32" spans="1:33" ht="17.25" thickBot="1" thickTop="1">
      <c r="A32" s="2"/>
      <c r="B32" s="155" t="s">
        <v>5</v>
      </c>
      <c r="C32" s="164"/>
      <c r="D32" s="164"/>
      <c r="E32" s="154" t="s">
        <v>47</v>
      </c>
      <c r="F32" s="154"/>
      <c r="G32" s="102"/>
      <c r="H32" s="102"/>
      <c r="I32" s="102"/>
      <c r="J32" s="102"/>
      <c r="K32" s="103"/>
      <c r="L32" s="102"/>
      <c r="M32" s="306">
        <f>SUM(M4:M31)</f>
        <v>1046300.1</v>
      </c>
      <c r="N32" s="307"/>
      <c r="O32" s="306">
        <f>SUM(O4:O31)</f>
        <v>1192620.1</v>
      </c>
      <c r="P32" s="308">
        <f>SUM(P4:P31)</f>
        <v>146320</v>
      </c>
      <c r="Q32" s="309">
        <f>P32/M32</f>
        <v>0.139845155323984</v>
      </c>
      <c r="R32" s="310"/>
      <c r="S32" s="311">
        <f>SUM(S10:S28)</f>
        <v>146320</v>
      </c>
      <c r="T32" s="312">
        <f>SUM(T10:T28)</f>
        <v>0</v>
      </c>
      <c r="U32" s="21"/>
      <c r="V32" s="21"/>
      <c r="W32" s="21"/>
      <c r="Y32"/>
      <c r="Z32"/>
      <c r="AA32"/>
      <c r="AB32"/>
      <c r="AC32"/>
      <c r="AD32"/>
      <c r="AE32"/>
      <c r="AF32"/>
      <c r="AG32"/>
    </row>
    <row r="33" spans="1:48" ht="16.5" thickTop="1">
      <c r="A33" s="2"/>
      <c r="B33" s="32"/>
      <c r="C33" s="32"/>
      <c r="D33" s="32"/>
      <c r="E33" s="30"/>
      <c r="F33" s="30"/>
      <c r="G33" s="104"/>
      <c r="H33" s="104"/>
      <c r="I33" s="104"/>
      <c r="J33" s="105"/>
      <c r="K33" s="106"/>
      <c r="L33" s="104"/>
      <c r="M33" s="106"/>
      <c r="N33" s="105"/>
      <c r="O33" s="106"/>
      <c r="P33" s="106"/>
      <c r="Q33" s="107"/>
      <c r="R33" s="108"/>
      <c r="S33" s="109"/>
      <c r="T33" s="109"/>
      <c r="U33" s="109"/>
      <c r="V33" s="109"/>
      <c r="W33" s="10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</row>
    <row r="34" spans="1:48" ht="15.75">
      <c r="A34" s="2"/>
      <c r="B34" s="32"/>
      <c r="C34" s="258" t="s">
        <v>47</v>
      </c>
      <c r="D34" s="32"/>
      <c r="E34" s="30"/>
      <c r="F34" s="30"/>
      <c r="G34" s="105"/>
      <c r="H34" s="105"/>
      <c r="I34" s="105"/>
      <c r="J34" s="105"/>
      <c r="K34" s="111"/>
      <c r="L34" s="105"/>
      <c r="M34" s="111"/>
      <c r="N34" s="105"/>
      <c r="O34" s="111"/>
      <c r="P34" s="111"/>
      <c r="Q34" s="107"/>
      <c r="R34" s="108"/>
      <c r="S34" s="109"/>
      <c r="T34" s="109"/>
      <c r="U34" s="109"/>
      <c r="V34" s="109"/>
      <c r="W34" s="10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</row>
    <row r="35" spans="1:48" ht="16.5" thickBot="1">
      <c r="A35" s="2"/>
      <c r="B35" s="32"/>
      <c r="C35" s="32" t="s">
        <v>47</v>
      </c>
      <c r="D35" s="32"/>
      <c r="E35" s="30"/>
      <c r="F35" s="30"/>
      <c r="G35" s="105"/>
      <c r="H35" s="105"/>
      <c r="I35" s="105"/>
      <c r="J35" s="105"/>
      <c r="K35" s="111"/>
      <c r="L35" s="105"/>
      <c r="M35" s="111"/>
      <c r="N35" s="105"/>
      <c r="O35" s="112"/>
      <c r="P35" s="112"/>
      <c r="Q35" s="107"/>
      <c r="R35" s="108"/>
      <c r="S35" s="109"/>
      <c r="T35" s="109"/>
      <c r="U35" s="109"/>
      <c r="V35" s="109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</row>
    <row r="36" spans="1:48" ht="17.25" thickBot="1" thickTop="1">
      <c r="A36" s="2"/>
      <c r="B36" s="31"/>
      <c r="C36" s="31"/>
      <c r="D36" s="31"/>
      <c r="E36" s="29"/>
      <c r="F36" s="29"/>
      <c r="G36" s="133"/>
      <c r="H36" s="184"/>
      <c r="I36" s="184"/>
      <c r="J36" s="113"/>
      <c r="K36" s="133"/>
      <c r="L36" s="198"/>
      <c r="M36" s="199"/>
      <c r="N36" s="113"/>
      <c r="O36" s="114" t="s">
        <v>53</v>
      </c>
      <c r="P36" s="115"/>
      <c r="Q36" s="248" t="s">
        <v>66</v>
      </c>
      <c r="R36" s="248" t="s">
        <v>63</v>
      </c>
      <c r="S36" s="248" t="s">
        <v>47</v>
      </c>
      <c r="T36" s="248" t="s">
        <v>47</v>
      </c>
      <c r="U36" s="248" t="s">
        <v>47</v>
      </c>
      <c r="V36" s="248" t="s">
        <v>47</v>
      </c>
      <c r="W36" s="10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</row>
    <row r="37" spans="1:48" ht="16.5" thickTop="1">
      <c r="A37" s="2"/>
      <c r="B37" s="31"/>
      <c r="C37" s="31"/>
      <c r="D37" s="31"/>
      <c r="E37" s="29"/>
      <c r="F37" s="29"/>
      <c r="G37" s="185"/>
      <c r="H37" s="185"/>
      <c r="I37" s="185"/>
      <c r="J37" s="113"/>
      <c r="K37" s="105"/>
      <c r="L37" s="105"/>
      <c r="M37" s="105"/>
      <c r="N37" s="113"/>
      <c r="O37" s="313" t="s">
        <v>59</v>
      </c>
      <c r="P37" s="314">
        <f>M32</f>
        <v>1046300.1</v>
      </c>
      <c r="Q37" s="116"/>
      <c r="R37" s="113"/>
      <c r="S37" s="113"/>
      <c r="T37" s="113"/>
      <c r="U37" s="109"/>
      <c r="V37" s="109"/>
      <c r="W37" s="109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</row>
    <row r="38" spans="1:48" ht="15.75">
      <c r="A38" s="2"/>
      <c r="B38" s="31"/>
      <c r="C38" s="31"/>
      <c r="D38" s="31"/>
      <c r="E38" s="29"/>
      <c r="F38" s="29"/>
      <c r="G38" s="111"/>
      <c r="H38" s="186"/>
      <c r="I38" s="187"/>
      <c r="J38" s="113"/>
      <c r="K38" s="111"/>
      <c r="L38" s="200"/>
      <c r="M38" s="200"/>
      <c r="N38" s="113"/>
      <c r="O38" s="315" t="s">
        <v>100</v>
      </c>
      <c r="P38" s="316">
        <f>'MACRO_2016_closed_positions TII'!O23</f>
        <v>8550</v>
      </c>
      <c r="Q38" s="219"/>
      <c r="R38" s="113"/>
      <c r="S38" s="194"/>
      <c r="T38" s="113"/>
      <c r="U38" s="109"/>
      <c r="V38" s="109"/>
      <c r="W38" s="109"/>
      <c r="X38" s="110"/>
      <c r="Y38" s="42"/>
      <c r="Z38" s="8"/>
      <c r="AA38" s="9"/>
      <c r="AB38" s="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</row>
    <row r="39" spans="1:48" ht="15.75">
      <c r="A39" s="2"/>
      <c r="B39" s="31"/>
      <c r="C39" s="31"/>
      <c r="D39" s="31"/>
      <c r="E39" s="29"/>
      <c r="F39" s="29"/>
      <c r="G39" s="111"/>
      <c r="H39" s="186"/>
      <c r="I39" s="187"/>
      <c r="J39" s="113"/>
      <c r="K39" s="111"/>
      <c r="L39" s="200"/>
      <c r="M39" s="200"/>
      <c r="N39" s="113"/>
      <c r="O39" s="317" t="s">
        <v>101</v>
      </c>
      <c r="P39" s="318">
        <f>P32</f>
        <v>146320</v>
      </c>
      <c r="Q39" s="219"/>
      <c r="R39" s="113"/>
      <c r="S39" s="194"/>
      <c r="T39" s="113"/>
      <c r="U39" s="109"/>
      <c r="V39" s="109"/>
      <c r="W39" s="109"/>
      <c r="X39" s="110"/>
      <c r="Y39" s="42"/>
      <c r="Z39" s="8"/>
      <c r="AA39" s="9"/>
      <c r="AB39" s="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</row>
    <row r="40" spans="2:48" ht="15.75" customHeight="1">
      <c r="B40" s="31"/>
      <c r="C40" s="31"/>
      <c r="D40" s="31"/>
      <c r="E40" s="29"/>
      <c r="F40" s="29"/>
      <c r="G40" s="111"/>
      <c r="H40" s="186"/>
      <c r="I40" s="187"/>
      <c r="J40" s="113"/>
      <c r="K40" s="111"/>
      <c r="L40" s="201"/>
      <c r="M40" s="200"/>
      <c r="N40" s="113"/>
      <c r="O40" s="119" t="s">
        <v>28</v>
      </c>
      <c r="P40" s="319">
        <f>R32</f>
        <v>0</v>
      </c>
      <c r="Q40" s="220"/>
      <c r="R40" s="113"/>
      <c r="S40" s="194"/>
      <c r="T40" s="113"/>
      <c r="U40" s="109"/>
      <c r="V40" s="109"/>
      <c r="W40" s="109"/>
      <c r="X40" s="110"/>
      <c r="Y40" s="42"/>
      <c r="Z40" s="8"/>
      <c r="AA40" s="9"/>
      <c r="AB40" s="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</row>
    <row r="41" spans="1:48" ht="15.75" hidden="1">
      <c r="A41" s="2"/>
      <c r="B41" s="31"/>
      <c r="C41" s="31"/>
      <c r="D41" s="31"/>
      <c r="E41" s="29"/>
      <c r="F41" s="29"/>
      <c r="G41" s="113"/>
      <c r="H41" s="186"/>
      <c r="I41" s="187"/>
      <c r="J41" s="113"/>
      <c r="K41" s="111"/>
      <c r="L41" s="201"/>
      <c r="M41" s="200"/>
      <c r="N41" s="113"/>
      <c r="O41" s="320" t="s">
        <v>29</v>
      </c>
      <c r="P41" s="321">
        <f>'MACRO_2016_closed_positions TII'!S23</f>
        <v>0</v>
      </c>
      <c r="Q41" s="117"/>
      <c r="R41" s="113"/>
      <c r="S41" s="113"/>
      <c r="T41" s="203"/>
      <c r="U41" s="109"/>
      <c r="V41" s="109"/>
      <c r="W41" s="109"/>
      <c r="X41" s="110"/>
      <c r="Y41" s="42"/>
      <c r="Z41" s="8"/>
      <c r="AA41" s="9"/>
      <c r="AB41" s="10"/>
      <c r="AC41" s="11"/>
      <c r="AD41" s="14"/>
      <c r="AE41" s="12"/>
      <c r="AF41" s="13"/>
      <c r="AG41" s="16"/>
      <c r="AH41" s="118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</row>
    <row r="42" spans="1:48" ht="15.75" hidden="1">
      <c r="A42" s="2"/>
      <c r="B42" s="31"/>
      <c r="C42" s="31"/>
      <c r="D42" s="31"/>
      <c r="E42" s="29"/>
      <c r="F42" s="29"/>
      <c r="G42" s="113"/>
      <c r="H42" s="186"/>
      <c r="I42" s="187"/>
      <c r="J42" s="113"/>
      <c r="K42" s="105"/>
      <c r="L42" s="200"/>
      <c r="M42" s="200"/>
      <c r="N42" s="113"/>
      <c r="O42" s="320" t="s">
        <v>41</v>
      </c>
      <c r="P42" s="321">
        <f>P37+P38-M32</f>
        <v>8550.000000000116</v>
      </c>
      <c r="Q42" s="117"/>
      <c r="R42" s="113"/>
      <c r="S42" s="113"/>
      <c r="T42" s="204"/>
      <c r="U42" s="109"/>
      <c r="V42" s="109"/>
      <c r="W42" s="109"/>
      <c r="X42" s="110"/>
      <c r="Y42" s="42"/>
      <c r="Z42" s="8"/>
      <c r="AA42" s="9"/>
      <c r="AB42" s="10"/>
      <c r="AC42" s="11"/>
      <c r="AD42" s="14"/>
      <c r="AE42" s="12"/>
      <c r="AF42" s="13"/>
      <c r="AG42" s="16"/>
      <c r="AH42" s="118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</row>
    <row r="43" spans="1:48" ht="15.75" hidden="1">
      <c r="A43" s="2"/>
      <c r="B43" s="31"/>
      <c r="C43" s="31"/>
      <c r="D43" s="31"/>
      <c r="E43" s="29"/>
      <c r="F43" s="29"/>
      <c r="G43" s="113"/>
      <c r="H43" s="186"/>
      <c r="I43" s="187"/>
      <c r="J43" s="113"/>
      <c r="K43" s="105"/>
      <c r="L43" s="200"/>
      <c r="M43" s="200"/>
      <c r="N43" s="113"/>
      <c r="O43" s="119" t="s">
        <v>15</v>
      </c>
      <c r="P43" s="319">
        <f>P42+M32+P39</f>
        <v>1201170.1</v>
      </c>
      <c r="Q43" s="117"/>
      <c r="R43" s="113"/>
      <c r="S43" s="113"/>
      <c r="T43" s="204"/>
      <c r="U43" s="109"/>
      <c r="V43" s="109"/>
      <c r="W43" s="109"/>
      <c r="X43" s="110"/>
      <c r="Y43" s="42"/>
      <c r="Z43" s="8"/>
      <c r="AA43" s="9"/>
      <c r="AB43" s="10"/>
      <c r="AC43" s="11"/>
      <c r="AD43" s="14"/>
      <c r="AE43" s="12"/>
      <c r="AF43" s="13"/>
      <c r="AG43" s="16"/>
      <c r="AH43" s="118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</row>
    <row r="44" spans="1:48" ht="15.75" hidden="1">
      <c r="A44" s="2"/>
      <c r="B44" s="33"/>
      <c r="C44" s="33"/>
      <c r="D44" s="33"/>
      <c r="E44" s="21"/>
      <c r="F44" s="21"/>
      <c r="G44" s="113"/>
      <c r="H44" s="186"/>
      <c r="I44" s="187"/>
      <c r="J44" s="109"/>
      <c r="K44" s="105"/>
      <c r="L44" s="200"/>
      <c r="M44" s="200"/>
      <c r="N44" s="109"/>
      <c r="O44" s="119" t="s">
        <v>22</v>
      </c>
      <c r="P44" s="120">
        <f>((P43-P37)/P37)</f>
        <v>0.14801680703270517</v>
      </c>
      <c r="Q44" s="117"/>
      <c r="R44" s="113"/>
      <c r="S44" s="113"/>
      <c r="T44" s="204"/>
      <c r="U44" s="109"/>
      <c r="V44" s="109"/>
      <c r="W44" s="109"/>
      <c r="X44" s="110"/>
      <c r="Y44" s="42"/>
      <c r="Z44" s="8"/>
      <c r="AA44" s="9"/>
      <c r="AB44" s="10"/>
      <c r="AC44" s="11"/>
      <c r="AD44" s="14"/>
      <c r="AE44" s="12"/>
      <c r="AF44" s="13"/>
      <c r="AG44" s="16"/>
      <c r="AH44" s="118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</row>
    <row r="45" spans="1:48" ht="15.75" hidden="1">
      <c r="A45" s="2"/>
      <c r="B45" s="28"/>
      <c r="C45" s="28"/>
      <c r="D45" s="28"/>
      <c r="E45" s="29"/>
      <c r="F45" s="29"/>
      <c r="G45" s="188"/>
      <c r="H45" s="189"/>
      <c r="I45" s="190"/>
      <c r="J45" s="109"/>
      <c r="K45" s="105"/>
      <c r="L45" s="200"/>
      <c r="M45" s="200"/>
      <c r="N45" s="109"/>
      <c r="O45" s="119" t="s">
        <v>43</v>
      </c>
      <c r="P45" s="322" t="e">
        <f>(#REF!-P262)/P262</f>
        <v>#REF!</v>
      </c>
      <c r="Q45" s="117"/>
      <c r="R45" s="113"/>
      <c r="S45" s="113"/>
      <c r="T45" s="204"/>
      <c r="U45" s="109"/>
      <c r="V45" s="109"/>
      <c r="W45" s="109"/>
      <c r="X45" s="110"/>
      <c r="Y45" s="42"/>
      <c r="Z45" s="8"/>
      <c r="AA45" s="9"/>
      <c r="AB45" s="10"/>
      <c r="AC45" s="11"/>
      <c r="AD45" s="14"/>
      <c r="AE45" s="12"/>
      <c r="AF45" s="13"/>
      <c r="AG45" s="16"/>
      <c r="AH45" s="118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</row>
    <row r="46" spans="1:48" ht="15.75" hidden="1">
      <c r="A46" s="2"/>
      <c r="B46" s="28"/>
      <c r="C46" s="28"/>
      <c r="D46" s="28"/>
      <c r="E46" s="29"/>
      <c r="F46" s="29"/>
      <c r="G46" s="188"/>
      <c r="H46" s="189"/>
      <c r="I46" s="190"/>
      <c r="J46" s="109"/>
      <c r="K46" s="113"/>
      <c r="L46" s="194"/>
      <c r="M46" s="194"/>
      <c r="N46" s="109"/>
      <c r="O46" s="119" t="s">
        <v>44</v>
      </c>
      <c r="P46" s="322" t="e">
        <f>P44-P45</f>
        <v>#REF!</v>
      </c>
      <c r="Q46" s="117"/>
      <c r="R46" s="113"/>
      <c r="S46" s="113"/>
      <c r="T46" s="204"/>
      <c r="U46" s="109"/>
      <c r="V46" s="109"/>
      <c r="W46" s="109"/>
      <c r="X46" s="110"/>
      <c r="Y46" s="42"/>
      <c r="Z46" s="8"/>
      <c r="AA46" s="9"/>
      <c r="AB46" s="10"/>
      <c r="AC46" s="11"/>
      <c r="AD46" s="14"/>
      <c r="AE46" s="12"/>
      <c r="AF46" s="13"/>
      <c r="AG46" s="16"/>
      <c r="AH46" s="118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</row>
    <row r="47" spans="1:48" ht="15.75" hidden="1">
      <c r="A47" s="2"/>
      <c r="B47" s="28"/>
      <c r="C47" s="28"/>
      <c r="D47" s="28"/>
      <c r="E47" s="29"/>
      <c r="F47" s="29"/>
      <c r="G47" s="188"/>
      <c r="H47" s="189"/>
      <c r="I47" s="190"/>
      <c r="J47" s="109"/>
      <c r="K47" s="113"/>
      <c r="L47" s="194"/>
      <c r="M47" s="194"/>
      <c r="N47" s="109"/>
      <c r="O47" s="119" t="s">
        <v>45</v>
      </c>
      <c r="P47" s="319">
        <f>P38+P39</f>
        <v>154870</v>
      </c>
      <c r="Q47" s="117"/>
      <c r="R47" s="113"/>
      <c r="S47" s="113"/>
      <c r="T47" s="204"/>
      <c r="U47" s="109"/>
      <c r="V47" s="109"/>
      <c r="W47" s="109"/>
      <c r="X47" s="110"/>
      <c r="Y47" s="42"/>
      <c r="Z47" s="8"/>
      <c r="AA47" s="9"/>
      <c r="AB47" s="10"/>
      <c r="AC47" s="11"/>
      <c r="AD47" s="14"/>
      <c r="AE47" s="12"/>
      <c r="AF47" s="13"/>
      <c r="AG47" s="16"/>
      <c r="AH47" s="118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</row>
    <row r="48" spans="1:48" ht="15" hidden="1">
      <c r="A48" s="2"/>
      <c r="B48" s="34">
        <v>1</v>
      </c>
      <c r="C48" s="165"/>
      <c r="D48" s="165"/>
      <c r="E48" s="36" t="e">
        <f>#REF!</f>
        <v>#REF!</v>
      </c>
      <c r="F48" s="183"/>
      <c r="G48" s="191"/>
      <c r="H48" s="192"/>
      <c r="I48" s="193"/>
      <c r="J48" s="121" t="e">
        <f>#REF!*#REF!</f>
        <v>#REF!</v>
      </c>
      <c r="K48" s="113"/>
      <c r="L48" s="194"/>
      <c r="M48" s="194"/>
      <c r="N48" s="122" t="e">
        <f>#REF!</f>
        <v>#REF!</v>
      </c>
      <c r="O48" s="119"/>
      <c r="P48" s="323"/>
      <c r="Q48" s="117"/>
      <c r="R48" s="113"/>
      <c r="S48" s="113"/>
      <c r="T48" s="204"/>
      <c r="U48" s="109"/>
      <c r="V48" s="109"/>
      <c r="W48" s="109"/>
      <c r="X48" s="110"/>
      <c r="Y48" s="42"/>
      <c r="Z48" s="8"/>
      <c r="AA48" s="9"/>
      <c r="AB48" s="10"/>
      <c r="AC48" s="11"/>
      <c r="AD48" s="14"/>
      <c r="AE48" s="12"/>
      <c r="AF48" s="13"/>
      <c r="AG48" s="16"/>
      <c r="AH48" s="118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</row>
    <row r="49" spans="1:48" ht="30" hidden="1">
      <c r="A49" s="2"/>
      <c r="B49" s="35">
        <v>2</v>
      </c>
      <c r="C49" s="166"/>
      <c r="D49" s="166"/>
      <c r="E49" s="37" t="e">
        <f>#REF!</f>
        <v>#REF!</v>
      </c>
      <c r="F49" s="183"/>
      <c r="G49" s="191"/>
      <c r="H49" s="192"/>
      <c r="I49" s="193"/>
      <c r="J49" s="121" t="e">
        <f>#REF!*#REF!</f>
        <v>#REF!</v>
      </c>
      <c r="K49" s="196"/>
      <c r="L49" s="202"/>
      <c r="M49" s="202"/>
      <c r="N49" s="122" t="e">
        <f>#REF!</f>
        <v>#REF!</v>
      </c>
      <c r="O49" s="88" t="s">
        <v>9</v>
      </c>
      <c r="P49" s="123" t="s">
        <v>1</v>
      </c>
      <c r="Q49" s="117"/>
      <c r="R49" s="113"/>
      <c r="S49" s="206"/>
      <c r="T49" s="205"/>
      <c r="U49" s="118"/>
      <c r="V49" s="118"/>
      <c r="W49" s="118"/>
      <c r="X49" s="118"/>
      <c r="Y49" s="42"/>
      <c r="Z49" s="8"/>
      <c r="AA49" s="9"/>
      <c r="AB49" s="10"/>
      <c r="AC49" s="11"/>
      <c r="AD49" s="14"/>
      <c r="AE49" s="12"/>
      <c r="AF49" s="13"/>
      <c r="AG49" s="16"/>
      <c r="AH49" s="118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</row>
    <row r="50" spans="1:48" ht="15" hidden="1">
      <c r="A50" s="2"/>
      <c r="B50" s="35">
        <v>3</v>
      </c>
      <c r="C50" s="166"/>
      <c r="D50" s="166"/>
      <c r="E50" s="37" t="e">
        <f>#REF!</f>
        <v>#REF!</v>
      </c>
      <c r="F50" s="183"/>
      <c r="G50" s="191"/>
      <c r="H50" s="192"/>
      <c r="I50" s="193"/>
      <c r="J50" s="121" t="e">
        <f>#REF!*#REF!</f>
        <v>#REF!</v>
      </c>
      <c r="K50" s="196"/>
      <c r="L50" s="202"/>
      <c r="M50" s="202"/>
      <c r="N50" s="122" t="e">
        <f>#REF!</f>
        <v>#REF!</v>
      </c>
      <c r="O50" s="124">
        <f aca="true" t="shared" si="6" ref="O50:O73">AH46</f>
        <v>0</v>
      </c>
      <c r="P50" s="324">
        <f aca="true" t="shared" si="7" ref="P50:P73">AG46</f>
        <v>0</v>
      </c>
      <c r="Q50" s="117"/>
      <c r="R50" s="113"/>
      <c r="S50" s="206"/>
      <c r="T50" s="205"/>
      <c r="U50" s="118"/>
      <c r="V50" s="118"/>
      <c r="W50" s="118"/>
      <c r="X50" s="118"/>
      <c r="Y50" s="42"/>
      <c r="Z50" s="8"/>
      <c r="AA50" s="9"/>
      <c r="AB50" s="10"/>
      <c r="AC50" s="11"/>
      <c r="AD50" s="14"/>
      <c r="AE50" s="12"/>
      <c r="AF50" s="13"/>
      <c r="AG50" s="16"/>
      <c r="AH50" s="118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</row>
    <row r="51" spans="1:48" ht="15" hidden="1">
      <c r="A51" s="2"/>
      <c r="B51" s="35">
        <v>4</v>
      </c>
      <c r="C51" s="166"/>
      <c r="D51" s="166"/>
      <c r="E51" s="37" t="e">
        <f>#REF!</f>
        <v>#REF!</v>
      </c>
      <c r="F51" s="183"/>
      <c r="G51" s="191"/>
      <c r="H51" s="192"/>
      <c r="I51" s="193"/>
      <c r="J51" s="121" t="e">
        <f>#REF!*#REF!</f>
        <v>#REF!</v>
      </c>
      <c r="K51" s="196"/>
      <c r="L51" s="202"/>
      <c r="M51" s="202"/>
      <c r="N51" s="122" t="e">
        <f>#REF!</f>
        <v>#REF!</v>
      </c>
      <c r="O51" s="124">
        <f t="shared" si="6"/>
        <v>0</v>
      </c>
      <c r="P51" s="324">
        <f t="shared" si="7"/>
        <v>0</v>
      </c>
      <c r="Q51" s="117"/>
      <c r="R51" s="113"/>
      <c r="S51" s="206"/>
      <c r="T51" s="205"/>
      <c r="U51" s="118"/>
      <c r="V51" s="118"/>
      <c r="W51" s="118"/>
      <c r="X51" s="118"/>
      <c r="Y51" s="42"/>
      <c r="Z51" s="8"/>
      <c r="AA51" s="9"/>
      <c r="AB51" s="10"/>
      <c r="AC51" s="11"/>
      <c r="AD51" s="14"/>
      <c r="AE51" s="12"/>
      <c r="AF51" s="13"/>
      <c r="AG51" s="16"/>
      <c r="AH51" s="118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</row>
    <row r="52" spans="1:48" ht="15" hidden="1">
      <c r="A52" s="2"/>
      <c r="B52" s="35">
        <v>5</v>
      </c>
      <c r="C52" s="166"/>
      <c r="D52" s="166"/>
      <c r="E52" s="37" t="e">
        <f>#REF!</f>
        <v>#REF!</v>
      </c>
      <c r="F52" s="183"/>
      <c r="G52" s="191"/>
      <c r="H52" s="192"/>
      <c r="I52" s="193"/>
      <c r="J52" s="121" t="e">
        <f>#REF!*#REF!</f>
        <v>#REF!</v>
      </c>
      <c r="K52" s="196"/>
      <c r="L52" s="202"/>
      <c r="M52" s="202"/>
      <c r="N52" s="122" t="e">
        <f>#REF!</f>
        <v>#REF!</v>
      </c>
      <c r="O52" s="124">
        <f t="shared" si="6"/>
        <v>0</v>
      </c>
      <c r="P52" s="324">
        <f t="shared" si="7"/>
        <v>0</v>
      </c>
      <c r="Q52" s="117"/>
      <c r="R52" s="113"/>
      <c r="S52" s="206"/>
      <c r="T52" s="205"/>
      <c r="U52" s="118"/>
      <c r="V52" s="118"/>
      <c r="W52" s="118"/>
      <c r="X52" s="118"/>
      <c r="Y52" s="42"/>
      <c r="Z52" s="8"/>
      <c r="AA52" s="9"/>
      <c r="AB52" s="10"/>
      <c r="AC52" s="11"/>
      <c r="AD52" s="14"/>
      <c r="AE52" s="12"/>
      <c r="AF52" s="13"/>
      <c r="AG52" s="16"/>
      <c r="AH52" s="118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</row>
    <row r="53" spans="1:48" ht="15" hidden="1">
      <c r="A53" s="2"/>
      <c r="B53" s="35">
        <v>6</v>
      </c>
      <c r="C53" s="166"/>
      <c r="D53" s="166"/>
      <c r="E53" s="37" t="e">
        <f>#REF!</f>
        <v>#REF!</v>
      </c>
      <c r="F53" s="183"/>
      <c r="G53" s="191"/>
      <c r="H53" s="192"/>
      <c r="I53" s="193"/>
      <c r="J53" s="121" t="e">
        <f>#REF!*#REF!</f>
        <v>#REF!</v>
      </c>
      <c r="K53" s="196"/>
      <c r="L53" s="202"/>
      <c r="M53" s="202"/>
      <c r="N53" s="122" t="e">
        <f>#REF!</f>
        <v>#REF!</v>
      </c>
      <c r="O53" s="124">
        <f t="shared" si="6"/>
        <v>0</v>
      </c>
      <c r="P53" s="324">
        <f t="shared" si="7"/>
        <v>0</v>
      </c>
      <c r="Q53" s="117"/>
      <c r="R53" s="113"/>
      <c r="S53" s="206"/>
      <c r="T53" s="205"/>
      <c r="U53" s="118"/>
      <c r="V53" s="118"/>
      <c r="W53" s="118"/>
      <c r="X53" s="118"/>
      <c r="Y53" s="42"/>
      <c r="Z53" s="8"/>
      <c r="AA53" s="9"/>
      <c r="AB53" s="10"/>
      <c r="AC53" s="11"/>
      <c r="AD53" s="14"/>
      <c r="AE53" s="12"/>
      <c r="AF53" s="13"/>
      <c r="AG53" s="16"/>
      <c r="AH53" s="118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</row>
    <row r="54" spans="1:48" ht="15" hidden="1">
      <c r="A54" s="2"/>
      <c r="B54" s="35">
        <v>7</v>
      </c>
      <c r="C54" s="166"/>
      <c r="D54" s="166"/>
      <c r="E54" s="37" t="e">
        <f>#REF!</f>
        <v>#REF!</v>
      </c>
      <c r="F54" s="183"/>
      <c r="G54" s="191"/>
      <c r="H54" s="192"/>
      <c r="I54" s="193"/>
      <c r="J54" s="121" t="e">
        <f>#REF!*#REF!</f>
        <v>#REF!</v>
      </c>
      <c r="K54" s="196"/>
      <c r="L54" s="202"/>
      <c r="M54" s="202"/>
      <c r="N54" s="122" t="e">
        <f>#REF!</f>
        <v>#REF!</v>
      </c>
      <c r="O54" s="124">
        <f t="shared" si="6"/>
        <v>0</v>
      </c>
      <c r="P54" s="324">
        <f t="shared" si="7"/>
        <v>0</v>
      </c>
      <c r="Q54" s="117"/>
      <c r="R54" s="113"/>
      <c r="S54" s="113"/>
      <c r="T54" s="204"/>
      <c r="U54" s="110"/>
      <c r="V54" s="110"/>
      <c r="W54" s="110"/>
      <c r="X54" s="110"/>
      <c r="Y54" s="42"/>
      <c r="Z54" s="8"/>
      <c r="AA54" s="9"/>
      <c r="AB54" s="10"/>
      <c r="AC54" s="11"/>
      <c r="AD54" s="14"/>
      <c r="AE54" s="12"/>
      <c r="AF54" s="13"/>
      <c r="AG54" s="16"/>
      <c r="AH54" s="118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</row>
    <row r="55" spans="1:48" ht="15" hidden="1">
      <c r="A55" s="2"/>
      <c r="B55" s="35">
        <v>8</v>
      </c>
      <c r="C55" s="166"/>
      <c r="D55" s="166"/>
      <c r="E55" s="37" t="e">
        <f>#REF!</f>
        <v>#REF!</v>
      </c>
      <c r="F55" s="183"/>
      <c r="G55" s="191"/>
      <c r="H55" s="192"/>
      <c r="I55" s="193"/>
      <c r="J55" s="121" t="e">
        <f>#REF!*#REF!</f>
        <v>#REF!</v>
      </c>
      <c r="K55" s="196"/>
      <c r="L55" s="202"/>
      <c r="M55" s="202"/>
      <c r="N55" s="122" t="e">
        <f>#REF!</f>
        <v>#REF!</v>
      </c>
      <c r="O55" s="124">
        <f t="shared" si="6"/>
        <v>0</v>
      </c>
      <c r="P55" s="324">
        <f t="shared" si="7"/>
        <v>0</v>
      </c>
      <c r="Q55" s="117"/>
      <c r="R55" s="206"/>
      <c r="S55" s="206"/>
      <c r="T55" s="205"/>
      <c r="U55" s="118"/>
      <c r="V55" s="118"/>
      <c r="W55" s="118"/>
      <c r="X55" s="118"/>
      <c r="Y55" s="42"/>
      <c r="Z55" s="8"/>
      <c r="AA55" s="9"/>
      <c r="AB55" s="10"/>
      <c r="AC55" s="11"/>
      <c r="AD55" s="14"/>
      <c r="AE55" s="12"/>
      <c r="AF55" s="13"/>
      <c r="AG55" s="16"/>
      <c r="AH55" s="118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</row>
    <row r="56" spans="1:48" ht="15" hidden="1">
      <c r="A56" s="2"/>
      <c r="B56" s="35">
        <v>9</v>
      </c>
      <c r="C56" s="166"/>
      <c r="D56" s="166"/>
      <c r="E56" s="37" t="e">
        <f>#REF!</f>
        <v>#REF!</v>
      </c>
      <c r="F56" s="183"/>
      <c r="G56" s="191"/>
      <c r="H56" s="192"/>
      <c r="I56" s="193"/>
      <c r="J56" s="121" t="e">
        <f>#REF!*#REF!</f>
        <v>#REF!</v>
      </c>
      <c r="K56" s="196"/>
      <c r="L56" s="202"/>
      <c r="M56" s="202"/>
      <c r="N56" s="122" t="e">
        <f>#REF!</f>
        <v>#REF!</v>
      </c>
      <c r="O56" s="124">
        <f t="shared" si="6"/>
        <v>0</v>
      </c>
      <c r="P56" s="324">
        <f t="shared" si="7"/>
        <v>0</v>
      </c>
      <c r="Q56" s="117"/>
      <c r="R56" s="206"/>
      <c r="S56" s="206"/>
      <c r="T56" s="205"/>
      <c r="U56" s="118"/>
      <c r="V56" s="118"/>
      <c r="W56" s="118"/>
      <c r="X56" s="118"/>
      <c r="Y56" s="42"/>
      <c r="Z56" s="8"/>
      <c r="AA56" s="9"/>
      <c r="AB56" s="10"/>
      <c r="AC56" s="11"/>
      <c r="AD56" s="14"/>
      <c r="AE56" s="12"/>
      <c r="AF56" s="13"/>
      <c r="AG56" s="16"/>
      <c r="AH56" s="118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</row>
    <row r="57" spans="1:48" ht="15" hidden="1">
      <c r="A57" s="2"/>
      <c r="B57" s="35">
        <v>10</v>
      </c>
      <c r="C57" s="166"/>
      <c r="D57" s="166"/>
      <c r="E57" s="37" t="e">
        <f>#REF!</f>
        <v>#REF!</v>
      </c>
      <c r="F57" s="183"/>
      <c r="G57" s="191"/>
      <c r="H57" s="192"/>
      <c r="I57" s="193"/>
      <c r="J57" s="121" t="e">
        <f>#REF!*#REF!</f>
        <v>#REF!</v>
      </c>
      <c r="K57" s="196"/>
      <c r="L57" s="202"/>
      <c r="M57" s="202"/>
      <c r="N57" s="122" t="e">
        <f>#REF!</f>
        <v>#REF!</v>
      </c>
      <c r="O57" s="124">
        <f t="shared" si="6"/>
        <v>0</v>
      </c>
      <c r="P57" s="324">
        <f t="shared" si="7"/>
        <v>0</v>
      </c>
      <c r="Q57" s="117"/>
      <c r="R57" s="206"/>
      <c r="S57" s="206"/>
      <c r="T57" s="205"/>
      <c r="U57" s="118"/>
      <c r="V57" s="118"/>
      <c r="W57" s="118"/>
      <c r="X57" s="118"/>
      <c r="Y57" s="42"/>
      <c r="Z57" s="8"/>
      <c r="AA57" s="9"/>
      <c r="AB57" s="10"/>
      <c r="AC57" s="11"/>
      <c r="AD57" s="14"/>
      <c r="AE57" s="12"/>
      <c r="AF57" s="13"/>
      <c r="AG57" s="16"/>
      <c r="AH57" s="118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</row>
    <row r="58" spans="1:48" ht="15" hidden="1">
      <c r="A58" s="2"/>
      <c r="B58" s="35">
        <v>11</v>
      </c>
      <c r="C58" s="166"/>
      <c r="D58" s="166"/>
      <c r="E58" s="37" t="e">
        <f>#REF!</f>
        <v>#REF!</v>
      </c>
      <c r="F58" s="183"/>
      <c r="G58" s="191"/>
      <c r="H58" s="192"/>
      <c r="I58" s="193"/>
      <c r="J58" s="121" t="e">
        <f>#REF!*#REF!</f>
        <v>#REF!</v>
      </c>
      <c r="K58" s="196"/>
      <c r="L58" s="202"/>
      <c r="M58" s="202"/>
      <c r="N58" s="122" t="e">
        <f>#REF!</f>
        <v>#REF!</v>
      </c>
      <c r="O58" s="124">
        <f t="shared" si="6"/>
        <v>0</v>
      </c>
      <c r="P58" s="324">
        <f t="shared" si="7"/>
        <v>0</v>
      </c>
      <c r="Q58" s="117"/>
      <c r="R58" s="206"/>
      <c r="S58" s="206"/>
      <c r="T58" s="205"/>
      <c r="U58" s="118"/>
      <c r="V58" s="118"/>
      <c r="W58" s="118"/>
      <c r="X58" s="118"/>
      <c r="Y58" s="42"/>
      <c r="Z58" s="8"/>
      <c r="AA58" s="9"/>
      <c r="AB58" s="10"/>
      <c r="AC58" s="11"/>
      <c r="AD58" s="14"/>
      <c r="AE58" s="12"/>
      <c r="AF58" s="13"/>
      <c r="AG58" s="16"/>
      <c r="AH58" s="118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</row>
    <row r="59" spans="1:48" ht="15" hidden="1">
      <c r="A59" s="2"/>
      <c r="B59" s="35">
        <v>12</v>
      </c>
      <c r="C59" s="166"/>
      <c r="D59" s="166"/>
      <c r="E59" s="37" t="e">
        <f>#REF!</f>
        <v>#REF!</v>
      </c>
      <c r="F59" s="183"/>
      <c r="G59" s="191"/>
      <c r="H59" s="192"/>
      <c r="I59" s="193"/>
      <c r="J59" s="121" t="e">
        <f>#REF!*#REF!</f>
        <v>#REF!</v>
      </c>
      <c r="K59" s="196"/>
      <c r="L59" s="202"/>
      <c r="M59" s="202"/>
      <c r="N59" s="122" t="e">
        <f>#REF!</f>
        <v>#REF!</v>
      </c>
      <c r="O59" s="124">
        <f t="shared" si="6"/>
        <v>0</v>
      </c>
      <c r="P59" s="324">
        <f t="shared" si="7"/>
        <v>0</v>
      </c>
      <c r="Q59" s="117"/>
      <c r="R59" s="206"/>
      <c r="S59" s="206"/>
      <c r="T59" s="205"/>
      <c r="U59" s="118"/>
      <c r="V59" s="118"/>
      <c r="W59" s="118"/>
      <c r="X59" s="118"/>
      <c r="Y59" s="42"/>
      <c r="Z59" s="8"/>
      <c r="AA59" s="9"/>
      <c r="AB59" s="10"/>
      <c r="AC59" s="11"/>
      <c r="AD59" s="14"/>
      <c r="AE59" s="12"/>
      <c r="AF59" s="13"/>
      <c r="AG59" s="16"/>
      <c r="AH59" s="118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</row>
    <row r="60" spans="1:48" ht="15" hidden="1">
      <c r="A60" s="2"/>
      <c r="B60" s="35">
        <v>13</v>
      </c>
      <c r="C60" s="166"/>
      <c r="D60" s="166"/>
      <c r="E60" s="37" t="e">
        <f>#REF!</f>
        <v>#REF!</v>
      </c>
      <c r="F60" s="183"/>
      <c r="G60" s="191"/>
      <c r="H60" s="192"/>
      <c r="I60" s="193"/>
      <c r="J60" s="121" t="e">
        <f>#REF!*#REF!</f>
        <v>#REF!</v>
      </c>
      <c r="K60" s="196"/>
      <c r="L60" s="202"/>
      <c r="M60" s="202"/>
      <c r="N60" s="122" t="e">
        <f>#REF!</f>
        <v>#REF!</v>
      </c>
      <c r="O60" s="124">
        <f t="shared" si="6"/>
        <v>0</v>
      </c>
      <c r="P60" s="324">
        <f t="shared" si="7"/>
        <v>0</v>
      </c>
      <c r="Q60" s="117"/>
      <c r="R60" s="113"/>
      <c r="S60" s="206"/>
      <c r="T60" s="205"/>
      <c r="U60" s="118"/>
      <c r="V60" s="118"/>
      <c r="W60" s="118"/>
      <c r="X60" s="118"/>
      <c r="Y60" s="42"/>
      <c r="Z60" s="8"/>
      <c r="AA60" s="9"/>
      <c r="AB60" s="10"/>
      <c r="AC60" s="11"/>
      <c r="AD60" s="14"/>
      <c r="AE60" s="12"/>
      <c r="AF60" s="13"/>
      <c r="AG60" s="16"/>
      <c r="AH60" s="118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</row>
    <row r="61" spans="1:48" ht="15" hidden="1">
      <c r="A61" s="2"/>
      <c r="B61" s="35">
        <v>14</v>
      </c>
      <c r="C61" s="166"/>
      <c r="D61" s="166"/>
      <c r="E61" s="37" t="e">
        <f>#REF!</f>
        <v>#REF!</v>
      </c>
      <c r="F61" s="183"/>
      <c r="G61" s="191"/>
      <c r="H61" s="192"/>
      <c r="I61" s="193"/>
      <c r="J61" s="121" t="e">
        <f>#REF!*#REF!</f>
        <v>#REF!</v>
      </c>
      <c r="K61" s="196"/>
      <c r="L61" s="202"/>
      <c r="M61" s="202"/>
      <c r="N61" s="122" t="e">
        <f>#REF!</f>
        <v>#REF!</v>
      </c>
      <c r="O61" s="124">
        <f t="shared" si="6"/>
        <v>0</v>
      </c>
      <c r="P61" s="324">
        <f t="shared" si="7"/>
        <v>0</v>
      </c>
      <c r="Q61" s="117"/>
      <c r="R61" s="206"/>
      <c r="S61" s="206"/>
      <c r="T61" s="205"/>
      <c r="U61" s="118"/>
      <c r="V61" s="118"/>
      <c r="W61" s="118"/>
      <c r="X61" s="118"/>
      <c r="Y61" s="42"/>
      <c r="Z61" s="8"/>
      <c r="AA61" s="9"/>
      <c r="AB61" s="10"/>
      <c r="AC61" s="11"/>
      <c r="AD61" s="14"/>
      <c r="AE61" s="12"/>
      <c r="AF61" s="13"/>
      <c r="AG61" s="16"/>
      <c r="AH61" s="118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</row>
    <row r="62" spans="1:48" ht="15" hidden="1">
      <c r="A62" s="2"/>
      <c r="B62" s="35">
        <v>15</v>
      </c>
      <c r="C62" s="166"/>
      <c r="D62" s="166"/>
      <c r="E62" s="37" t="e">
        <f>#REF!</f>
        <v>#REF!</v>
      </c>
      <c r="F62" s="183"/>
      <c r="G62" s="191"/>
      <c r="H62" s="192"/>
      <c r="I62" s="193"/>
      <c r="J62" s="121" t="e">
        <f>#REF!*#REF!</f>
        <v>#REF!</v>
      </c>
      <c r="K62" s="196"/>
      <c r="L62" s="202"/>
      <c r="M62" s="202"/>
      <c r="N62" s="122" t="e">
        <f>#REF!</f>
        <v>#REF!</v>
      </c>
      <c r="O62" s="124">
        <f t="shared" si="6"/>
        <v>0</v>
      </c>
      <c r="P62" s="324">
        <f t="shared" si="7"/>
        <v>0</v>
      </c>
      <c r="Q62" s="117"/>
      <c r="R62" s="206"/>
      <c r="S62" s="206"/>
      <c r="T62" s="205"/>
      <c r="U62" s="118"/>
      <c r="V62" s="118"/>
      <c r="W62" s="118"/>
      <c r="X62" s="118"/>
      <c r="Y62" s="42"/>
      <c r="Z62" s="8"/>
      <c r="AA62" s="9"/>
      <c r="AB62" s="10"/>
      <c r="AC62" s="11"/>
      <c r="AD62" s="14"/>
      <c r="AE62" s="12"/>
      <c r="AF62" s="13"/>
      <c r="AG62" s="16"/>
      <c r="AH62" s="118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</row>
    <row r="63" spans="1:48" ht="15" hidden="1">
      <c r="A63" s="2"/>
      <c r="B63" s="35">
        <v>16</v>
      </c>
      <c r="C63" s="166"/>
      <c r="D63" s="166"/>
      <c r="E63" s="37" t="e">
        <f>#REF!</f>
        <v>#REF!</v>
      </c>
      <c r="F63" s="183"/>
      <c r="G63" s="191"/>
      <c r="H63" s="192"/>
      <c r="I63" s="193"/>
      <c r="J63" s="121" t="e">
        <f>#REF!*#REF!</f>
        <v>#REF!</v>
      </c>
      <c r="K63" s="196"/>
      <c r="L63" s="202"/>
      <c r="M63" s="202"/>
      <c r="N63" s="122" t="e">
        <f>#REF!</f>
        <v>#REF!</v>
      </c>
      <c r="O63" s="124">
        <f t="shared" si="6"/>
        <v>0</v>
      </c>
      <c r="P63" s="324">
        <f t="shared" si="7"/>
        <v>0</v>
      </c>
      <c r="Q63" s="117"/>
      <c r="R63" s="206"/>
      <c r="S63" s="206"/>
      <c r="T63" s="205"/>
      <c r="U63" s="118"/>
      <c r="V63" s="118"/>
      <c r="W63" s="118"/>
      <c r="X63" s="118"/>
      <c r="Y63" s="42"/>
      <c r="Z63" s="8"/>
      <c r="AA63" s="9"/>
      <c r="AB63" s="10"/>
      <c r="AC63" s="11"/>
      <c r="AD63" s="14"/>
      <c r="AE63" s="12"/>
      <c r="AF63" s="13"/>
      <c r="AG63" s="16"/>
      <c r="AH63" s="118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</row>
    <row r="64" spans="1:48" ht="15" hidden="1">
      <c r="A64" s="2"/>
      <c r="B64" s="35">
        <v>17</v>
      </c>
      <c r="C64" s="166"/>
      <c r="D64" s="166"/>
      <c r="E64" s="37" t="e">
        <f>#REF!</f>
        <v>#REF!</v>
      </c>
      <c r="F64" s="183"/>
      <c r="G64" s="191"/>
      <c r="H64" s="192"/>
      <c r="I64" s="193"/>
      <c r="J64" s="121" t="e">
        <f>#REF!*#REF!</f>
        <v>#REF!</v>
      </c>
      <c r="K64" s="196"/>
      <c r="L64" s="202"/>
      <c r="M64" s="202"/>
      <c r="N64" s="122" t="e">
        <f>#REF!</f>
        <v>#REF!</v>
      </c>
      <c r="O64" s="124">
        <f t="shared" si="6"/>
        <v>0</v>
      </c>
      <c r="P64" s="324">
        <f t="shared" si="7"/>
        <v>0</v>
      </c>
      <c r="Q64" s="117"/>
      <c r="R64" s="206"/>
      <c r="S64" s="206"/>
      <c r="T64" s="205"/>
      <c r="U64" s="118"/>
      <c r="V64" s="118"/>
      <c r="W64" s="118"/>
      <c r="X64" s="118"/>
      <c r="Y64" s="42"/>
      <c r="Z64" s="8"/>
      <c r="AA64" s="9"/>
      <c r="AB64" s="10"/>
      <c r="AC64" s="11"/>
      <c r="AD64" s="14"/>
      <c r="AE64" s="12"/>
      <c r="AF64" s="13"/>
      <c r="AG64" s="16"/>
      <c r="AH64" s="118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</row>
    <row r="65" spans="1:48" ht="15" hidden="1">
      <c r="A65" s="2"/>
      <c r="B65" s="35">
        <v>18</v>
      </c>
      <c r="C65" s="166"/>
      <c r="D65" s="166"/>
      <c r="E65" s="37" t="e">
        <f>#REF!</f>
        <v>#REF!</v>
      </c>
      <c r="F65" s="183"/>
      <c r="G65" s="191"/>
      <c r="H65" s="192"/>
      <c r="I65" s="193"/>
      <c r="J65" s="121" t="e">
        <f>#REF!*#REF!</f>
        <v>#REF!</v>
      </c>
      <c r="K65" s="196"/>
      <c r="L65" s="202"/>
      <c r="M65" s="202"/>
      <c r="N65" s="122" t="e">
        <f>#REF!</f>
        <v>#REF!</v>
      </c>
      <c r="O65" s="124">
        <f t="shared" si="6"/>
        <v>0</v>
      </c>
      <c r="P65" s="324">
        <f t="shared" si="7"/>
        <v>0</v>
      </c>
      <c r="Q65" s="117"/>
      <c r="R65" s="206"/>
      <c r="S65" s="206"/>
      <c r="T65" s="205"/>
      <c r="U65" s="118"/>
      <c r="V65" s="118"/>
      <c r="W65" s="118"/>
      <c r="X65" s="118"/>
      <c r="Y65" s="42"/>
      <c r="Z65" s="8"/>
      <c r="AA65" s="9"/>
      <c r="AB65" s="10"/>
      <c r="AC65" s="11"/>
      <c r="AD65" s="14"/>
      <c r="AE65" s="12"/>
      <c r="AF65" s="13"/>
      <c r="AG65" s="16"/>
      <c r="AH65" s="118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</row>
    <row r="66" spans="1:48" ht="15" hidden="1">
      <c r="A66" s="2"/>
      <c r="B66" s="35">
        <v>19</v>
      </c>
      <c r="C66" s="166"/>
      <c r="D66" s="166"/>
      <c r="E66" s="37" t="e">
        <f>#REF!</f>
        <v>#REF!</v>
      </c>
      <c r="F66" s="183"/>
      <c r="G66" s="191"/>
      <c r="H66" s="192"/>
      <c r="I66" s="193"/>
      <c r="J66" s="121" t="e">
        <f>#REF!*#REF!</f>
        <v>#REF!</v>
      </c>
      <c r="K66" s="196"/>
      <c r="L66" s="202"/>
      <c r="M66" s="202"/>
      <c r="N66" s="122" t="e">
        <f>#REF!</f>
        <v>#REF!</v>
      </c>
      <c r="O66" s="124">
        <f t="shared" si="6"/>
        <v>0</v>
      </c>
      <c r="P66" s="324">
        <f t="shared" si="7"/>
        <v>0</v>
      </c>
      <c r="Q66" s="117"/>
      <c r="R66" s="113"/>
      <c r="S66" s="206"/>
      <c r="T66" s="205"/>
      <c r="U66" s="118"/>
      <c r="V66" s="118"/>
      <c r="W66" s="118"/>
      <c r="X66" s="118"/>
      <c r="Y66" s="42"/>
      <c r="Z66" s="8"/>
      <c r="AA66" s="9"/>
      <c r="AB66" s="10"/>
      <c r="AC66" s="11"/>
      <c r="AD66" s="14"/>
      <c r="AE66" s="12"/>
      <c r="AF66" s="13"/>
      <c r="AG66" s="16"/>
      <c r="AH66" s="118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</row>
    <row r="67" spans="1:48" ht="15" hidden="1">
      <c r="A67" s="2"/>
      <c r="B67" s="35">
        <v>20</v>
      </c>
      <c r="C67" s="166"/>
      <c r="D67" s="166"/>
      <c r="E67" s="37" t="e">
        <f>#REF!</f>
        <v>#REF!</v>
      </c>
      <c r="F67" s="183"/>
      <c r="G67" s="191"/>
      <c r="H67" s="192"/>
      <c r="I67" s="193"/>
      <c r="J67" s="121" t="e">
        <f>#REF!*#REF!</f>
        <v>#REF!</v>
      </c>
      <c r="K67" s="196"/>
      <c r="L67" s="202"/>
      <c r="M67" s="202"/>
      <c r="N67" s="122" t="e">
        <f>#REF!</f>
        <v>#REF!</v>
      </c>
      <c r="O67" s="124">
        <f t="shared" si="6"/>
        <v>0</v>
      </c>
      <c r="P67" s="324">
        <f t="shared" si="7"/>
        <v>0</v>
      </c>
      <c r="Q67" s="117"/>
      <c r="R67" s="113"/>
      <c r="S67" s="206"/>
      <c r="T67" s="205"/>
      <c r="U67" s="118"/>
      <c r="V67" s="118"/>
      <c r="W67" s="118"/>
      <c r="X67" s="118"/>
      <c r="Y67" s="42"/>
      <c r="Z67" s="8"/>
      <c r="AA67" s="9"/>
      <c r="AB67" s="10"/>
      <c r="AC67" s="11"/>
      <c r="AD67" s="14"/>
      <c r="AE67" s="12"/>
      <c r="AF67" s="13"/>
      <c r="AG67" s="16"/>
      <c r="AH67" s="118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</row>
    <row r="68" spans="1:48" ht="15" hidden="1">
      <c r="A68" s="2"/>
      <c r="B68" s="35">
        <v>21</v>
      </c>
      <c r="C68" s="166"/>
      <c r="D68" s="166"/>
      <c r="E68" s="37" t="e">
        <f>#REF!</f>
        <v>#REF!</v>
      </c>
      <c r="F68" s="183"/>
      <c r="G68" s="191"/>
      <c r="H68" s="192"/>
      <c r="I68" s="193"/>
      <c r="J68" s="121" t="e">
        <f>#REF!*#REF!</f>
        <v>#REF!</v>
      </c>
      <c r="K68" s="196"/>
      <c r="L68" s="202"/>
      <c r="M68" s="202"/>
      <c r="N68" s="122" t="e">
        <f>#REF!</f>
        <v>#REF!</v>
      </c>
      <c r="O68" s="124">
        <f t="shared" si="6"/>
        <v>0</v>
      </c>
      <c r="P68" s="324">
        <f t="shared" si="7"/>
        <v>0</v>
      </c>
      <c r="Q68" s="117"/>
      <c r="R68" s="113"/>
      <c r="S68" s="206"/>
      <c r="T68" s="205"/>
      <c r="U68" s="118"/>
      <c r="V68" s="118"/>
      <c r="W68" s="118"/>
      <c r="X68" s="118"/>
      <c r="Y68" s="42"/>
      <c r="Z68" s="8"/>
      <c r="AA68" s="9"/>
      <c r="AB68" s="10"/>
      <c r="AC68" s="11"/>
      <c r="AD68" s="14"/>
      <c r="AE68" s="12"/>
      <c r="AF68" s="13"/>
      <c r="AG68" s="16"/>
      <c r="AH68" s="118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</row>
    <row r="69" spans="1:48" ht="15" hidden="1">
      <c r="A69" s="2"/>
      <c r="B69" s="35">
        <v>22</v>
      </c>
      <c r="C69" s="166"/>
      <c r="D69" s="166"/>
      <c r="E69" s="37" t="e">
        <f>#REF!</f>
        <v>#REF!</v>
      </c>
      <c r="F69" s="183"/>
      <c r="G69" s="191"/>
      <c r="H69" s="192"/>
      <c r="I69" s="193"/>
      <c r="J69" s="121" t="e">
        <f>#REF!*#REF!</f>
        <v>#REF!</v>
      </c>
      <c r="K69" s="196"/>
      <c r="L69" s="202"/>
      <c r="M69" s="202"/>
      <c r="N69" s="122" t="e">
        <f>#REF!</f>
        <v>#REF!</v>
      </c>
      <c r="O69" s="124">
        <f t="shared" si="6"/>
        <v>0</v>
      </c>
      <c r="P69" s="324">
        <f t="shared" si="7"/>
        <v>0</v>
      </c>
      <c r="Q69" s="117"/>
      <c r="R69" s="113"/>
      <c r="S69" s="206"/>
      <c r="T69" s="205"/>
      <c r="U69" s="118"/>
      <c r="V69" s="118"/>
      <c r="W69" s="118"/>
      <c r="X69" s="118"/>
      <c r="Y69" s="42"/>
      <c r="Z69" s="8"/>
      <c r="AA69" s="9"/>
      <c r="AB69" s="10"/>
      <c r="AC69" s="11"/>
      <c r="AD69" s="14"/>
      <c r="AE69" s="12"/>
      <c r="AF69" s="13"/>
      <c r="AG69" s="16"/>
      <c r="AH69" s="118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</row>
    <row r="70" spans="1:48" ht="15" hidden="1">
      <c r="A70" s="2"/>
      <c r="B70" s="35">
        <v>23</v>
      </c>
      <c r="C70" s="166"/>
      <c r="D70" s="166"/>
      <c r="E70" s="37" t="e">
        <f>#REF!</f>
        <v>#REF!</v>
      </c>
      <c r="F70" s="183"/>
      <c r="G70" s="191"/>
      <c r="H70" s="192"/>
      <c r="I70" s="193"/>
      <c r="J70" s="121" t="e">
        <f>#REF!*#REF!</f>
        <v>#REF!</v>
      </c>
      <c r="K70" s="196"/>
      <c r="L70" s="202"/>
      <c r="M70" s="202"/>
      <c r="N70" s="122" t="e">
        <f>#REF!</f>
        <v>#REF!</v>
      </c>
      <c r="O70" s="124">
        <f t="shared" si="6"/>
        <v>0</v>
      </c>
      <c r="P70" s="324">
        <f t="shared" si="7"/>
        <v>0</v>
      </c>
      <c r="Q70" s="117"/>
      <c r="R70" s="113"/>
      <c r="S70" s="206"/>
      <c r="T70" s="205"/>
      <c r="U70" s="118"/>
      <c r="V70" s="118"/>
      <c r="W70" s="118"/>
      <c r="X70" s="118"/>
      <c r="Y70" s="42"/>
      <c r="Z70" s="8"/>
      <c r="AA70" s="9"/>
      <c r="AB70" s="10"/>
      <c r="AC70" s="11"/>
      <c r="AD70" s="14"/>
      <c r="AE70" s="12"/>
      <c r="AF70" s="13"/>
      <c r="AG70" s="16"/>
      <c r="AH70" s="118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</row>
    <row r="71" spans="1:48" ht="15" hidden="1">
      <c r="A71" s="2"/>
      <c r="B71" s="35">
        <v>24</v>
      </c>
      <c r="C71" s="166"/>
      <c r="D71" s="166"/>
      <c r="E71" s="37" t="e">
        <f>#REF!</f>
        <v>#REF!</v>
      </c>
      <c r="F71" s="183"/>
      <c r="G71" s="191"/>
      <c r="H71" s="192"/>
      <c r="I71" s="193"/>
      <c r="J71" s="121" t="e">
        <f>#REF!*#REF!</f>
        <v>#REF!</v>
      </c>
      <c r="K71" s="196"/>
      <c r="L71" s="202"/>
      <c r="M71" s="202"/>
      <c r="N71" s="122" t="e">
        <f>#REF!</f>
        <v>#REF!</v>
      </c>
      <c r="O71" s="124">
        <f t="shared" si="6"/>
        <v>0</v>
      </c>
      <c r="P71" s="324">
        <f t="shared" si="7"/>
        <v>0</v>
      </c>
      <c r="Q71" s="117"/>
      <c r="R71" s="113"/>
      <c r="S71" s="113"/>
      <c r="T71" s="204"/>
      <c r="U71" s="109"/>
      <c r="V71" s="109"/>
      <c r="W71" s="109"/>
      <c r="X71" s="110"/>
      <c r="Y71" s="42"/>
      <c r="Z71" s="8"/>
      <c r="AA71" s="9"/>
      <c r="AB71" s="10"/>
      <c r="AC71" s="11"/>
      <c r="AD71" s="14"/>
      <c r="AE71" s="12"/>
      <c r="AF71" s="13"/>
      <c r="AG71" s="16"/>
      <c r="AH71" s="118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</row>
    <row r="72" spans="1:48" ht="15" hidden="1">
      <c r="A72" s="2"/>
      <c r="B72" s="35"/>
      <c r="C72" s="166"/>
      <c r="D72" s="166"/>
      <c r="E72" s="37"/>
      <c r="F72" s="183"/>
      <c r="G72" s="191"/>
      <c r="H72" s="192"/>
      <c r="I72" s="193"/>
      <c r="J72" s="121"/>
      <c r="K72" s="196"/>
      <c r="L72" s="202"/>
      <c r="M72" s="202"/>
      <c r="N72" s="122"/>
      <c r="O72" s="124">
        <f t="shared" si="6"/>
        <v>0</v>
      </c>
      <c r="P72" s="324">
        <f t="shared" si="7"/>
        <v>0</v>
      </c>
      <c r="Q72" s="117"/>
      <c r="R72" s="113"/>
      <c r="S72" s="113"/>
      <c r="T72" s="204"/>
      <c r="U72" s="109"/>
      <c r="V72" s="109"/>
      <c r="W72" s="109"/>
      <c r="X72" s="110"/>
      <c r="Y72" s="42"/>
      <c r="Z72" s="8"/>
      <c r="AA72" s="9"/>
      <c r="AB72" s="10"/>
      <c r="AC72" s="11"/>
      <c r="AD72" s="14"/>
      <c r="AE72" s="12"/>
      <c r="AF72" s="13"/>
      <c r="AG72" s="16"/>
      <c r="AH72" s="118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</row>
    <row r="73" spans="1:48" ht="15" hidden="1">
      <c r="A73" s="2"/>
      <c r="B73" s="35"/>
      <c r="C73" s="166"/>
      <c r="D73" s="166"/>
      <c r="E73" s="37"/>
      <c r="F73" s="183"/>
      <c r="G73" s="191"/>
      <c r="H73" s="192"/>
      <c r="I73" s="193"/>
      <c r="J73" s="121"/>
      <c r="K73" s="196"/>
      <c r="L73" s="202"/>
      <c r="M73" s="202"/>
      <c r="N73" s="122"/>
      <c r="O73" s="124">
        <f t="shared" si="6"/>
        <v>0</v>
      </c>
      <c r="P73" s="324">
        <f t="shared" si="7"/>
        <v>0</v>
      </c>
      <c r="Q73" s="117"/>
      <c r="R73" s="113"/>
      <c r="S73" s="113"/>
      <c r="T73" s="204"/>
      <c r="U73" s="109"/>
      <c r="V73" s="109"/>
      <c r="W73" s="109"/>
      <c r="X73" s="110"/>
      <c r="Y73" s="42"/>
      <c r="Z73" s="8"/>
      <c r="AA73" s="9"/>
      <c r="AB73" s="10"/>
      <c r="AC73" s="11"/>
      <c r="AD73" s="14"/>
      <c r="AE73" s="12"/>
      <c r="AF73" s="13"/>
      <c r="AG73" s="16"/>
      <c r="AH73" s="118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</row>
    <row r="74" spans="1:48" ht="15" hidden="1">
      <c r="A74" s="2"/>
      <c r="B74" s="35"/>
      <c r="C74" s="166"/>
      <c r="D74" s="166"/>
      <c r="E74" s="37"/>
      <c r="F74" s="183"/>
      <c r="G74" s="191"/>
      <c r="H74" s="192"/>
      <c r="I74" s="193"/>
      <c r="J74" s="121"/>
      <c r="K74" s="196"/>
      <c r="L74" s="202"/>
      <c r="M74" s="202"/>
      <c r="N74" s="122"/>
      <c r="O74" s="124"/>
      <c r="P74" s="324"/>
      <c r="Q74" s="117"/>
      <c r="R74" s="113"/>
      <c r="S74" s="113"/>
      <c r="T74" s="204"/>
      <c r="U74" s="109"/>
      <c r="V74" s="109"/>
      <c r="W74" s="109"/>
      <c r="X74" s="110"/>
      <c r="Y74" s="42"/>
      <c r="Z74" s="8"/>
      <c r="AA74" s="9"/>
      <c r="AB74" s="10"/>
      <c r="AC74" s="11"/>
      <c r="AD74" s="14"/>
      <c r="AE74" s="12"/>
      <c r="AF74" s="13"/>
      <c r="AG74" s="16"/>
      <c r="AH74" s="118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</row>
    <row r="75" spans="1:48" ht="15" hidden="1">
      <c r="A75" s="2"/>
      <c r="B75" s="35"/>
      <c r="C75" s="166"/>
      <c r="D75" s="166"/>
      <c r="E75" s="37"/>
      <c r="F75" s="183"/>
      <c r="G75" s="191"/>
      <c r="H75" s="192"/>
      <c r="I75" s="193"/>
      <c r="J75" s="121"/>
      <c r="K75" s="196"/>
      <c r="L75" s="202"/>
      <c r="M75" s="202"/>
      <c r="N75" s="122"/>
      <c r="O75" s="124"/>
      <c r="P75" s="324"/>
      <c r="Q75" s="117"/>
      <c r="R75" s="113"/>
      <c r="S75" s="113"/>
      <c r="T75" s="204"/>
      <c r="U75" s="109"/>
      <c r="V75" s="109"/>
      <c r="W75" s="109"/>
      <c r="X75" s="110"/>
      <c r="Y75" s="42"/>
      <c r="Z75" s="8"/>
      <c r="AA75" s="9"/>
      <c r="AB75" s="10"/>
      <c r="AC75" s="11"/>
      <c r="AD75" s="14"/>
      <c r="AE75" s="12"/>
      <c r="AF75" s="13"/>
      <c r="AG75" s="16"/>
      <c r="AH75" s="118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</row>
    <row r="76" spans="1:48" ht="15" hidden="1">
      <c r="A76" s="2"/>
      <c r="B76" s="35"/>
      <c r="C76" s="166"/>
      <c r="D76" s="166"/>
      <c r="E76" s="37"/>
      <c r="F76" s="183"/>
      <c r="G76" s="191"/>
      <c r="H76" s="192"/>
      <c r="I76" s="193"/>
      <c r="J76" s="121"/>
      <c r="K76" s="196"/>
      <c r="L76" s="202"/>
      <c r="M76" s="202"/>
      <c r="N76" s="122"/>
      <c r="O76" s="124"/>
      <c r="P76" s="324"/>
      <c r="Q76" s="117"/>
      <c r="R76" s="113"/>
      <c r="S76" s="113"/>
      <c r="T76" s="204"/>
      <c r="U76" s="109"/>
      <c r="V76" s="109"/>
      <c r="W76" s="109"/>
      <c r="X76" s="110"/>
      <c r="Y76" s="42"/>
      <c r="Z76" s="8"/>
      <c r="AA76" s="9"/>
      <c r="AB76" s="10"/>
      <c r="AC76" s="11"/>
      <c r="AD76" s="14"/>
      <c r="AE76" s="12"/>
      <c r="AF76" s="13"/>
      <c r="AG76" s="16"/>
      <c r="AH76" s="118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</row>
    <row r="77" spans="1:48" ht="15" hidden="1">
      <c r="A77" s="2"/>
      <c r="B77" s="35"/>
      <c r="C77" s="166"/>
      <c r="D77" s="166"/>
      <c r="E77" s="37"/>
      <c r="F77" s="183"/>
      <c r="G77" s="191"/>
      <c r="H77" s="192"/>
      <c r="I77" s="193"/>
      <c r="J77" s="121"/>
      <c r="K77" s="196"/>
      <c r="L77" s="202"/>
      <c r="M77" s="202"/>
      <c r="N77" s="122"/>
      <c r="O77" s="124"/>
      <c r="P77" s="324"/>
      <c r="Q77" s="117"/>
      <c r="R77" s="113"/>
      <c r="S77" s="113"/>
      <c r="T77" s="204"/>
      <c r="U77" s="109"/>
      <c r="V77" s="109"/>
      <c r="W77" s="109"/>
      <c r="X77" s="110"/>
      <c r="Y77" s="42"/>
      <c r="Z77" s="8"/>
      <c r="AA77" s="9"/>
      <c r="AB77" s="10"/>
      <c r="AC77" s="11"/>
      <c r="AD77" s="14"/>
      <c r="AE77" s="12"/>
      <c r="AF77" s="13"/>
      <c r="AG77" s="16"/>
      <c r="AH77" s="118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</row>
    <row r="78" spans="1:48" ht="15" hidden="1">
      <c r="A78" s="2"/>
      <c r="B78" s="35"/>
      <c r="C78" s="166"/>
      <c r="D78" s="166"/>
      <c r="E78" s="37"/>
      <c r="F78" s="183"/>
      <c r="G78" s="191"/>
      <c r="H78" s="192"/>
      <c r="I78" s="193"/>
      <c r="J78" s="121"/>
      <c r="K78" s="196"/>
      <c r="L78" s="202"/>
      <c r="M78" s="202"/>
      <c r="N78" s="122"/>
      <c r="O78" s="124"/>
      <c r="P78" s="324"/>
      <c r="Q78" s="117"/>
      <c r="R78" s="113"/>
      <c r="S78" s="113"/>
      <c r="T78" s="204"/>
      <c r="U78" s="109"/>
      <c r="V78" s="109"/>
      <c r="W78" s="109"/>
      <c r="X78" s="110"/>
      <c r="Y78" s="42"/>
      <c r="Z78" s="8"/>
      <c r="AA78" s="9"/>
      <c r="AB78" s="10"/>
      <c r="AC78" s="11"/>
      <c r="AD78" s="14"/>
      <c r="AE78" s="12"/>
      <c r="AF78" s="13"/>
      <c r="AG78" s="16"/>
      <c r="AH78" s="118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</row>
    <row r="79" spans="1:48" ht="15" hidden="1">
      <c r="A79" s="2"/>
      <c r="B79" s="35"/>
      <c r="C79" s="166"/>
      <c r="D79" s="166"/>
      <c r="E79" s="37"/>
      <c r="F79" s="183"/>
      <c r="G79" s="191"/>
      <c r="H79" s="192"/>
      <c r="I79" s="193"/>
      <c r="J79" s="121"/>
      <c r="K79" s="196"/>
      <c r="L79" s="202"/>
      <c r="M79" s="202"/>
      <c r="N79" s="122"/>
      <c r="O79" s="124"/>
      <c r="P79" s="324"/>
      <c r="Q79" s="117"/>
      <c r="R79" s="113"/>
      <c r="S79" s="113"/>
      <c r="T79" s="204"/>
      <c r="U79" s="109"/>
      <c r="V79" s="109"/>
      <c r="W79" s="109"/>
      <c r="X79" s="110"/>
      <c r="Y79" s="42"/>
      <c r="Z79" s="8"/>
      <c r="AA79" s="9"/>
      <c r="AB79" s="10"/>
      <c r="AC79" s="11"/>
      <c r="AD79" s="14"/>
      <c r="AE79" s="12"/>
      <c r="AF79" s="13"/>
      <c r="AG79" s="16"/>
      <c r="AH79" s="118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</row>
    <row r="80" spans="1:48" ht="15" hidden="1">
      <c r="A80" s="2"/>
      <c r="B80" s="35"/>
      <c r="C80" s="166"/>
      <c r="D80" s="166"/>
      <c r="E80" s="37"/>
      <c r="F80" s="183"/>
      <c r="G80" s="191"/>
      <c r="H80" s="192"/>
      <c r="I80" s="193"/>
      <c r="J80" s="121"/>
      <c r="K80" s="196"/>
      <c r="L80" s="202"/>
      <c r="M80" s="202"/>
      <c r="N80" s="122"/>
      <c r="O80" s="124"/>
      <c r="P80" s="324"/>
      <c r="Q80" s="117"/>
      <c r="R80" s="113"/>
      <c r="S80" s="113"/>
      <c r="T80" s="204"/>
      <c r="U80" s="109"/>
      <c r="V80" s="109"/>
      <c r="W80" s="109"/>
      <c r="X80" s="110"/>
      <c r="Y80" s="42"/>
      <c r="Z80" s="8"/>
      <c r="AA80" s="9"/>
      <c r="AB80" s="10"/>
      <c r="AC80" s="11"/>
      <c r="AD80" s="14"/>
      <c r="AE80" s="12"/>
      <c r="AF80" s="13"/>
      <c r="AG80" s="16"/>
      <c r="AH80" s="118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</row>
    <row r="81" spans="1:48" ht="15" hidden="1">
      <c r="A81" s="2"/>
      <c r="B81" s="35"/>
      <c r="C81" s="166"/>
      <c r="D81" s="166"/>
      <c r="E81" s="37"/>
      <c r="F81" s="183"/>
      <c r="G81" s="191"/>
      <c r="H81" s="192"/>
      <c r="I81" s="193"/>
      <c r="J81" s="121"/>
      <c r="K81" s="196"/>
      <c r="L81" s="202"/>
      <c r="M81" s="202"/>
      <c r="N81" s="122"/>
      <c r="O81" s="124"/>
      <c r="P81" s="324"/>
      <c r="Q81" s="117"/>
      <c r="R81" s="113"/>
      <c r="S81" s="113"/>
      <c r="T81" s="204"/>
      <c r="U81" s="109"/>
      <c r="V81" s="109"/>
      <c r="W81" s="109"/>
      <c r="X81" s="110"/>
      <c r="Y81" s="42"/>
      <c r="Z81" s="8"/>
      <c r="AA81" s="9"/>
      <c r="AB81" s="10"/>
      <c r="AC81" s="11"/>
      <c r="AD81" s="14"/>
      <c r="AE81" s="12"/>
      <c r="AF81" s="13"/>
      <c r="AG81" s="16"/>
      <c r="AH81" s="118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</row>
    <row r="82" spans="1:48" ht="15" hidden="1">
      <c r="A82" s="2"/>
      <c r="B82" s="35"/>
      <c r="C82" s="166"/>
      <c r="D82" s="166"/>
      <c r="E82" s="37"/>
      <c r="F82" s="183"/>
      <c r="G82" s="191"/>
      <c r="H82" s="192"/>
      <c r="I82" s="193"/>
      <c r="J82" s="121"/>
      <c r="K82" s="196"/>
      <c r="L82" s="202"/>
      <c r="M82" s="202"/>
      <c r="N82" s="122"/>
      <c r="O82" s="124"/>
      <c r="P82" s="324"/>
      <c r="Q82" s="117"/>
      <c r="R82" s="113"/>
      <c r="S82" s="113"/>
      <c r="T82" s="204"/>
      <c r="U82" s="109"/>
      <c r="V82" s="109"/>
      <c r="W82" s="109"/>
      <c r="X82" s="110"/>
      <c r="Y82" s="42"/>
      <c r="Z82" s="8"/>
      <c r="AA82" s="9"/>
      <c r="AB82" s="10"/>
      <c r="AC82" s="11"/>
      <c r="AD82" s="14"/>
      <c r="AE82" s="12"/>
      <c r="AF82" s="13"/>
      <c r="AG82" s="16"/>
      <c r="AH82" s="118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</row>
    <row r="83" spans="1:48" ht="15" hidden="1">
      <c r="A83" s="2"/>
      <c r="B83" s="35"/>
      <c r="C83" s="166"/>
      <c r="D83" s="166"/>
      <c r="E83" s="37"/>
      <c r="F83" s="183"/>
      <c r="G83" s="191"/>
      <c r="H83" s="192"/>
      <c r="I83" s="193"/>
      <c r="J83" s="121"/>
      <c r="K83" s="196"/>
      <c r="L83" s="202"/>
      <c r="M83" s="202"/>
      <c r="N83" s="122"/>
      <c r="O83" s="124"/>
      <c r="P83" s="324"/>
      <c r="Q83" s="117"/>
      <c r="R83" s="113"/>
      <c r="S83" s="113"/>
      <c r="T83" s="204"/>
      <c r="U83" s="109"/>
      <c r="V83" s="109"/>
      <c r="W83" s="109"/>
      <c r="X83" s="110"/>
      <c r="Y83" s="42"/>
      <c r="Z83" s="8"/>
      <c r="AA83" s="9"/>
      <c r="AB83" s="10"/>
      <c r="AC83" s="11"/>
      <c r="AD83" s="14"/>
      <c r="AE83" s="12"/>
      <c r="AF83" s="13"/>
      <c r="AG83" s="16"/>
      <c r="AH83" s="118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</row>
    <row r="84" spans="1:48" ht="15" hidden="1">
      <c r="A84" s="2"/>
      <c r="B84" s="35"/>
      <c r="C84" s="166"/>
      <c r="D84" s="166"/>
      <c r="E84" s="37"/>
      <c r="F84" s="183"/>
      <c r="G84" s="191"/>
      <c r="H84" s="192"/>
      <c r="I84" s="193"/>
      <c r="J84" s="121"/>
      <c r="K84" s="196"/>
      <c r="L84" s="202"/>
      <c r="M84" s="202"/>
      <c r="N84" s="122"/>
      <c r="O84" s="124"/>
      <c r="P84" s="324"/>
      <c r="Q84" s="117"/>
      <c r="R84" s="113"/>
      <c r="S84" s="113"/>
      <c r="T84" s="204"/>
      <c r="U84" s="109"/>
      <c r="V84" s="109"/>
      <c r="W84" s="109"/>
      <c r="X84" s="110"/>
      <c r="Y84" s="42"/>
      <c r="Z84" s="8"/>
      <c r="AA84" s="9"/>
      <c r="AB84" s="10"/>
      <c r="AC84" s="11"/>
      <c r="AD84" s="14"/>
      <c r="AE84" s="12"/>
      <c r="AF84" s="13"/>
      <c r="AG84" s="16"/>
      <c r="AH84" s="118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</row>
    <row r="85" spans="1:48" ht="15" hidden="1">
      <c r="A85" s="2"/>
      <c r="B85" s="35"/>
      <c r="C85" s="166"/>
      <c r="D85" s="166"/>
      <c r="E85" s="37"/>
      <c r="F85" s="183"/>
      <c r="G85" s="191"/>
      <c r="H85" s="192"/>
      <c r="I85" s="193"/>
      <c r="J85" s="121"/>
      <c r="K85" s="196"/>
      <c r="L85" s="202"/>
      <c r="M85" s="202"/>
      <c r="N85" s="122"/>
      <c r="O85" s="124"/>
      <c r="P85" s="324"/>
      <c r="Q85" s="117"/>
      <c r="R85" s="113"/>
      <c r="S85" s="113"/>
      <c r="T85" s="204"/>
      <c r="U85" s="109"/>
      <c r="V85" s="109"/>
      <c r="W85" s="109"/>
      <c r="X85" s="110"/>
      <c r="Y85" s="42"/>
      <c r="Z85" s="8"/>
      <c r="AA85" s="9"/>
      <c r="AB85" s="10"/>
      <c r="AC85" s="11"/>
      <c r="AD85" s="14"/>
      <c r="AE85" s="12"/>
      <c r="AF85" s="13"/>
      <c r="AG85" s="16"/>
      <c r="AH85" s="118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</row>
    <row r="86" spans="1:48" ht="15" hidden="1">
      <c r="A86" s="2"/>
      <c r="B86" s="35"/>
      <c r="C86" s="166"/>
      <c r="D86" s="166"/>
      <c r="E86" s="37"/>
      <c r="F86" s="183"/>
      <c r="G86" s="191"/>
      <c r="H86" s="192"/>
      <c r="I86" s="193"/>
      <c r="J86" s="121"/>
      <c r="K86" s="196"/>
      <c r="L86" s="202"/>
      <c r="M86" s="202"/>
      <c r="N86" s="122"/>
      <c r="O86" s="124"/>
      <c r="P86" s="324"/>
      <c r="Q86" s="117"/>
      <c r="R86" s="113"/>
      <c r="S86" s="113"/>
      <c r="T86" s="204"/>
      <c r="U86" s="109"/>
      <c r="V86" s="109"/>
      <c r="W86" s="109"/>
      <c r="X86" s="110"/>
      <c r="Y86" s="42"/>
      <c r="Z86" s="8"/>
      <c r="AA86" s="9"/>
      <c r="AB86" s="10"/>
      <c r="AC86" s="11"/>
      <c r="AD86" s="14"/>
      <c r="AE86" s="12"/>
      <c r="AF86" s="13"/>
      <c r="AG86" s="16"/>
      <c r="AH86" s="118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</row>
    <row r="87" spans="1:48" ht="15" hidden="1">
      <c r="A87" s="2"/>
      <c r="B87" s="35"/>
      <c r="C87" s="166"/>
      <c r="D87" s="166"/>
      <c r="E87" s="37"/>
      <c r="F87" s="183"/>
      <c r="G87" s="191"/>
      <c r="H87" s="192"/>
      <c r="I87" s="193"/>
      <c r="J87" s="121"/>
      <c r="K87" s="196"/>
      <c r="L87" s="202"/>
      <c r="M87" s="202"/>
      <c r="N87" s="122"/>
      <c r="O87" s="124"/>
      <c r="P87" s="324"/>
      <c r="Q87" s="117"/>
      <c r="R87" s="113"/>
      <c r="S87" s="113"/>
      <c r="T87" s="204"/>
      <c r="U87" s="109"/>
      <c r="V87" s="109"/>
      <c r="W87" s="109"/>
      <c r="X87" s="110"/>
      <c r="Y87" s="42"/>
      <c r="Z87" s="8"/>
      <c r="AA87" s="9"/>
      <c r="AB87" s="10"/>
      <c r="AC87" s="11"/>
      <c r="AD87" s="14"/>
      <c r="AE87" s="12"/>
      <c r="AF87" s="13"/>
      <c r="AG87" s="16"/>
      <c r="AH87" s="118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</row>
    <row r="88" spans="1:48" ht="15" hidden="1">
      <c r="A88" s="2"/>
      <c r="B88" s="35"/>
      <c r="C88" s="166"/>
      <c r="D88" s="166"/>
      <c r="E88" s="37"/>
      <c r="F88" s="183"/>
      <c r="G88" s="191"/>
      <c r="H88" s="192"/>
      <c r="I88" s="193"/>
      <c r="J88" s="121"/>
      <c r="K88" s="196"/>
      <c r="L88" s="202"/>
      <c r="M88" s="202"/>
      <c r="N88" s="122"/>
      <c r="O88" s="124"/>
      <c r="P88" s="324"/>
      <c r="Q88" s="117"/>
      <c r="R88" s="113"/>
      <c r="S88" s="113"/>
      <c r="T88" s="204"/>
      <c r="U88" s="109"/>
      <c r="V88" s="109"/>
      <c r="W88" s="109"/>
      <c r="X88" s="110"/>
      <c r="Y88" s="42"/>
      <c r="Z88" s="8"/>
      <c r="AA88" s="9"/>
      <c r="AB88" s="10"/>
      <c r="AC88" s="11"/>
      <c r="AD88" s="14"/>
      <c r="AE88" s="12"/>
      <c r="AF88" s="13"/>
      <c r="AG88" s="16"/>
      <c r="AH88" s="118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</row>
    <row r="89" spans="1:48" ht="15" hidden="1">
      <c r="A89" s="2"/>
      <c r="B89" s="35"/>
      <c r="C89" s="166"/>
      <c r="D89" s="166"/>
      <c r="E89" s="37"/>
      <c r="F89" s="183"/>
      <c r="G89" s="191"/>
      <c r="H89" s="192"/>
      <c r="I89" s="193"/>
      <c r="J89" s="121"/>
      <c r="K89" s="196"/>
      <c r="L89" s="202"/>
      <c r="M89" s="202"/>
      <c r="N89" s="122"/>
      <c r="O89" s="124"/>
      <c r="P89" s="324"/>
      <c r="Q89" s="117"/>
      <c r="R89" s="113"/>
      <c r="S89" s="113"/>
      <c r="T89" s="204"/>
      <c r="U89" s="109"/>
      <c r="V89" s="109"/>
      <c r="W89" s="109"/>
      <c r="X89" s="110"/>
      <c r="Y89" s="42"/>
      <c r="Z89" s="8"/>
      <c r="AA89" s="9"/>
      <c r="AB89" s="10"/>
      <c r="AC89" s="11"/>
      <c r="AD89" s="14"/>
      <c r="AE89" s="12"/>
      <c r="AF89" s="13"/>
      <c r="AG89" s="16"/>
      <c r="AH89" s="118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</row>
    <row r="90" spans="1:48" ht="15" hidden="1">
      <c r="A90" s="2"/>
      <c r="B90" s="35"/>
      <c r="C90" s="166"/>
      <c r="D90" s="166"/>
      <c r="E90" s="37"/>
      <c r="F90" s="183"/>
      <c r="G90" s="191"/>
      <c r="H90" s="192"/>
      <c r="I90" s="193"/>
      <c r="J90" s="121"/>
      <c r="K90" s="196"/>
      <c r="L90" s="202"/>
      <c r="M90" s="202"/>
      <c r="N90" s="122"/>
      <c r="O90" s="124"/>
      <c r="P90" s="324"/>
      <c r="Q90" s="117"/>
      <c r="R90" s="113"/>
      <c r="S90" s="113"/>
      <c r="T90" s="204"/>
      <c r="U90" s="109"/>
      <c r="V90" s="109"/>
      <c r="W90" s="109"/>
      <c r="X90" s="110"/>
      <c r="Y90" s="42"/>
      <c r="Z90" s="8"/>
      <c r="AA90" s="9"/>
      <c r="AB90" s="10"/>
      <c r="AC90" s="11"/>
      <c r="AD90" s="14"/>
      <c r="AE90" s="12"/>
      <c r="AF90" s="13"/>
      <c r="AG90" s="16"/>
      <c r="AH90" s="118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</row>
    <row r="91" spans="1:48" ht="15" hidden="1">
      <c r="A91" s="2"/>
      <c r="B91" s="35"/>
      <c r="C91" s="166"/>
      <c r="D91" s="166"/>
      <c r="E91" s="37"/>
      <c r="F91" s="183"/>
      <c r="G91" s="191"/>
      <c r="H91" s="192"/>
      <c r="I91" s="193"/>
      <c r="J91" s="121"/>
      <c r="K91" s="196"/>
      <c r="L91" s="202"/>
      <c r="M91" s="202"/>
      <c r="N91" s="122"/>
      <c r="O91" s="124"/>
      <c r="P91" s="324"/>
      <c r="Q91" s="117"/>
      <c r="R91" s="113"/>
      <c r="S91" s="113"/>
      <c r="T91" s="204"/>
      <c r="U91" s="109"/>
      <c r="V91" s="109"/>
      <c r="W91" s="109"/>
      <c r="X91" s="110"/>
      <c r="Y91" s="42"/>
      <c r="Z91" s="8"/>
      <c r="AA91" s="9"/>
      <c r="AB91" s="10"/>
      <c r="AC91" s="11"/>
      <c r="AD91" s="14"/>
      <c r="AE91" s="12"/>
      <c r="AF91" s="13"/>
      <c r="AG91" s="16"/>
      <c r="AH91" s="118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</row>
    <row r="92" spans="1:48" ht="15" hidden="1">
      <c r="A92" s="2"/>
      <c r="B92" s="35"/>
      <c r="C92" s="166"/>
      <c r="D92" s="166"/>
      <c r="E92" s="37"/>
      <c r="F92" s="183"/>
      <c r="G92" s="191"/>
      <c r="H92" s="192"/>
      <c r="I92" s="193"/>
      <c r="J92" s="121"/>
      <c r="K92" s="196"/>
      <c r="L92" s="202"/>
      <c r="M92" s="202"/>
      <c r="N92" s="122"/>
      <c r="O92" s="124"/>
      <c r="P92" s="324"/>
      <c r="Q92" s="117"/>
      <c r="R92" s="113"/>
      <c r="S92" s="113"/>
      <c r="T92" s="204"/>
      <c r="U92" s="109"/>
      <c r="V92" s="109"/>
      <c r="W92" s="109"/>
      <c r="X92" s="110"/>
      <c r="Y92" s="42"/>
      <c r="Z92" s="8"/>
      <c r="AA92" s="9"/>
      <c r="AB92" s="10"/>
      <c r="AC92" s="11"/>
      <c r="AD92" s="14"/>
      <c r="AE92" s="12"/>
      <c r="AF92" s="13"/>
      <c r="AG92" s="16"/>
      <c r="AH92" s="118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</row>
    <row r="93" spans="1:48" ht="15" hidden="1">
      <c r="A93" s="2"/>
      <c r="B93" s="35"/>
      <c r="C93" s="166"/>
      <c r="D93" s="166"/>
      <c r="E93" s="37"/>
      <c r="F93" s="183"/>
      <c r="G93" s="191"/>
      <c r="H93" s="192"/>
      <c r="I93" s="193"/>
      <c r="J93" s="121"/>
      <c r="K93" s="196"/>
      <c r="L93" s="202"/>
      <c r="M93" s="202"/>
      <c r="N93" s="122"/>
      <c r="O93" s="124"/>
      <c r="P93" s="324"/>
      <c r="Q93" s="117"/>
      <c r="R93" s="113"/>
      <c r="S93" s="113"/>
      <c r="T93" s="204"/>
      <c r="U93" s="109"/>
      <c r="V93" s="109"/>
      <c r="W93" s="109"/>
      <c r="X93" s="110"/>
      <c r="Y93" s="42"/>
      <c r="Z93" s="8"/>
      <c r="AA93" s="9"/>
      <c r="AB93" s="10"/>
      <c r="AC93" s="11"/>
      <c r="AD93" s="14"/>
      <c r="AE93" s="12"/>
      <c r="AF93" s="13"/>
      <c r="AG93" s="16"/>
      <c r="AH93" s="118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</row>
    <row r="94" spans="1:48" ht="15" hidden="1">
      <c r="A94" s="2"/>
      <c r="B94" s="35"/>
      <c r="C94" s="166"/>
      <c r="D94" s="166"/>
      <c r="E94" s="37"/>
      <c r="F94" s="183"/>
      <c r="G94" s="191"/>
      <c r="H94" s="192"/>
      <c r="I94" s="193"/>
      <c r="J94" s="121"/>
      <c r="K94" s="196"/>
      <c r="L94" s="202"/>
      <c r="M94" s="202"/>
      <c r="N94" s="122"/>
      <c r="O94" s="124"/>
      <c r="P94" s="324"/>
      <c r="Q94" s="117"/>
      <c r="R94" s="113"/>
      <c r="S94" s="113"/>
      <c r="T94" s="204"/>
      <c r="U94" s="109"/>
      <c r="V94" s="109"/>
      <c r="W94" s="109"/>
      <c r="X94" s="110"/>
      <c r="Y94" s="42"/>
      <c r="Z94" s="8"/>
      <c r="AA94" s="9"/>
      <c r="AB94" s="10"/>
      <c r="AC94" s="11"/>
      <c r="AD94" s="14"/>
      <c r="AE94" s="12"/>
      <c r="AF94" s="13"/>
      <c r="AG94" s="16"/>
      <c r="AH94" s="118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</row>
    <row r="95" spans="1:48" ht="15" hidden="1">
      <c r="A95" s="2"/>
      <c r="B95" s="35"/>
      <c r="C95" s="166"/>
      <c r="D95" s="166"/>
      <c r="E95" s="37"/>
      <c r="F95" s="183"/>
      <c r="G95" s="191"/>
      <c r="H95" s="192"/>
      <c r="I95" s="193"/>
      <c r="J95" s="121"/>
      <c r="K95" s="196"/>
      <c r="L95" s="202"/>
      <c r="M95" s="202"/>
      <c r="N95" s="122"/>
      <c r="O95" s="124"/>
      <c r="P95" s="324"/>
      <c r="Q95" s="117"/>
      <c r="R95" s="113"/>
      <c r="S95" s="113"/>
      <c r="T95" s="204"/>
      <c r="U95" s="109"/>
      <c r="V95" s="109"/>
      <c r="W95" s="109"/>
      <c r="X95" s="110"/>
      <c r="Y95" s="42"/>
      <c r="Z95" s="8"/>
      <c r="AA95" s="9"/>
      <c r="AB95" s="10"/>
      <c r="AC95" s="11"/>
      <c r="AD95" s="14"/>
      <c r="AE95" s="12"/>
      <c r="AF95" s="13"/>
      <c r="AG95" s="16"/>
      <c r="AH95" s="118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</row>
    <row r="96" spans="1:48" ht="15" hidden="1">
      <c r="A96" s="2"/>
      <c r="B96" s="35"/>
      <c r="C96" s="166"/>
      <c r="D96" s="166"/>
      <c r="E96" s="37"/>
      <c r="F96" s="183"/>
      <c r="G96" s="191"/>
      <c r="H96" s="192"/>
      <c r="I96" s="193"/>
      <c r="J96" s="121"/>
      <c r="K96" s="196"/>
      <c r="L96" s="202"/>
      <c r="M96" s="202"/>
      <c r="N96" s="122"/>
      <c r="O96" s="124"/>
      <c r="P96" s="324"/>
      <c r="Q96" s="117"/>
      <c r="R96" s="113"/>
      <c r="S96" s="113"/>
      <c r="T96" s="204"/>
      <c r="U96" s="109"/>
      <c r="V96" s="109"/>
      <c r="W96" s="109"/>
      <c r="X96" s="110"/>
      <c r="Y96" s="42"/>
      <c r="Z96" s="8"/>
      <c r="AA96" s="9"/>
      <c r="AB96" s="10"/>
      <c r="AC96" s="11"/>
      <c r="AD96" s="14"/>
      <c r="AE96" s="12"/>
      <c r="AF96" s="13"/>
      <c r="AG96" s="16"/>
      <c r="AH96" s="118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</row>
    <row r="97" spans="1:48" ht="15" hidden="1">
      <c r="A97" s="2"/>
      <c r="B97" s="35"/>
      <c r="C97" s="166"/>
      <c r="D97" s="166"/>
      <c r="E97" s="37"/>
      <c r="F97" s="183"/>
      <c r="G97" s="191"/>
      <c r="H97" s="192"/>
      <c r="I97" s="193"/>
      <c r="J97" s="121"/>
      <c r="K97" s="196"/>
      <c r="L97" s="202"/>
      <c r="M97" s="202"/>
      <c r="N97" s="122"/>
      <c r="O97" s="124"/>
      <c r="P97" s="324"/>
      <c r="Q97" s="117"/>
      <c r="R97" s="113"/>
      <c r="S97" s="113"/>
      <c r="T97" s="204"/>
      <c r="U97" s="109"/>
      <c r="V97" s="109"/>
      <c r="W97" s="109"/>
      <c r="X97" s="110"/>
      <c r="Y97" s="42"/>
      <c r="Z97" s="8"/>
      <c r="AA97" s="9"/>
      <c r="AB97" s="10"/>
      <c r="AC97" s="11"/>
      <c r="AD97" s="14"/>
      <c r="AE97" s="12"/>
      <c r="AF97" s="13"/>
      <c r="AG97" s="16"/>
      <c r="AH97" s="118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</row>
    <row r="98" spans="1:48" ht="15" hidden="1">
      <c r="A98" s="2"/>
      <c r="B98" s="35"/>
      <c r="C98" s="166"/>
      <c r="D98" s="166"/>
      <c r="E98" s="37"/>
      <c r="F98" s="183"/>
      <c r="G98" s="191"/>
      <c r="H98" s="192"/>
      <c r="I98" s="193"/>
      <c r="J98" s="121"/>
      <c r="K98" s="196"/>
      <c r="L98" s="202"/>
      <c r="M98" s="202"/>
      <c r="N98" s="122"/>
      <c r="O98" s="124"/>
      <c r="P98" s="324"/>
      <c r="Q98" s="117"/>
      <c r="R98" s="113"/>
      <c r="S98" s="113"/>
      <c r="T98" s="204"/>
      <c r="U98" s="109"/>
      <c r="V98" s="109"/>
      <c r="W98" s="109"/>
      <c r="X98" s="110"/>
      <c r="Y98" s="42"/>
      <c r="Z98" s="8"/>
      <c r="AA98" s="9"/>
      <c r="AB98" s="10"/>
      <c r="AC98" s="11"/>
      <c r="AD98" s="14"/>
      <c r="AE98" s="12"/>
      <c r="AF98" s="13"/>
      <c r="AG98" s="16"/>
      <c r="AH98" s="118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</row>
    <row r="99" spans="1:48" ht="15" hidden="1">
      <c r="A99" s="2"/>
      <c r="B99" s="35"/>
      <c r="C99" s="166"/>
      <c r="D99" s="166"/>
      <c r="E99" s="37"/>
      <c r="F99" s="183"/>
      <c r="G99" s="191"/>
      <c r="H99" s="192"/>
      <c r="I99" s="193"/>
      <c r="J99" s="121"/>
      <c r="K99" s="196"/>
      <c r="L99" s="202"/>
      <c r="M99" s="202"/>
      <c r="N99" s="122"/>
      <c r="O99" s="124"/>
      <c r="P99" s="324"/>
      <c r="Q99" s="117"/>
      <c r="R99" s="113"/>
      <c r="S99" s="113"/>
      <c r="T99" s="204"/>
      <c r="U99" s="109"/>
      <c r="V99" s="109"/>
      <c r="W99" s="109"/>
      <c r="X99" s="110"/>
      <c r="Y99" s="42"/>
      <c r="Z99" s="8"/>
      <c r="AA99" s="9"/>
      <c r="AB99" s="10"/>
      <c r="AC99" s="11"/>
      <c r="AD99" s="14"/>
      <c r="AE99" s="12"/>
      <c r="AF99" s="13"/>
      <c r="AG99" s="16"/>
      <c r="AH99" s="118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</row>
    <row r="100" spans="1:48" ht="15" hidden="1">
      <c r="A100" s="2"/>
      <c r="B100" s="35"/>
      <c r="C100" s="166"/>
      <c r="D100" s="166"/>
      <c r="E100" s="37"/>
      <c r="F100" s="183"/>
      <c r="G100" s="191"/>
      <c r="H100" s="192"/>
      <c r="I100" s="193"/>
      <c r="J100" s="121"/>
      <c r="K100" s="196"/>
      <c r="L100" s="202"/>
      <c r="M100" s="202"/>
      <c r="N100" s="122"/>
      <c r="O100" s="124"/>
      <c r="P100" s="324"/>
      <c r="Q100" s="117"/>
      <c r="R100" s="113"/>
      <c r="S100" s="113"/>
      <c r="T100" s="204"/>
      <c r="U100" s="109"/>
      <c r="V100" s="109"/>
      <c r="W100" s="109"/>
      <c r="X100" s="110"/>
      <c r="Y100" s="42"/>
      <c r="Z100" s="8"/>
      <c r="AA100" s="9"/>
      <c r="AB100" s="10"/>
      <c r="AC100" s="11"/>
      <c r="AD100" s="14"/>
      <c r="AE100" s="12"/>
      <c r="AF100" s="13"/>
      <c r="AG100" s="16"/>
      <c r="AH100" s="118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</row>
    <row r="101" spans="1:48" ht="15" hidden="1">
      <c r="A101" s="2"/>
      <c r="B101" s="35"/>
      <c r="C101" s="166"/>
      <c r="D101" s="166"/>
      <c r="E101" s="37"/>
      <c r="F101" s="183"/>
      <c r="G101" s="191"/>
      <c r="H101" s="192"/>
      <c r="I101" s="193"/>
      <c r="J101" s="121"/>
      <c r="K101" s="196"/>
      <c r="L101" s="202"/>
      <c r="M101" s="202"/>
      <c r="N101" s="122"/>
      <c r="O101" s="124"/>
      <c r="P101" s="324"/>
      <c r="Q101" s="117"/>
      <c r="R101" s="113"/>
      <c r="S101" s="113"/>
      <c r="T101" s="204"/>
      <c r="U101" s="109"/>
      <c r="V101" s="109"/>
      <c r="W101" s="109"/>
      <c r="X101" s="110"/>
      <c r="Y101" s="42"/>
      <c r="Z101" s="8"/>
      <c r="AA101" s="9"/>
      <c r="AB101" s="10"/>
      <c r="AC101" s="11"/>
      <c r="AD101" s="14"/>
      <c r="AE101" s="12"/>
      <c r="AF101" s="13"/>
      <c r="AG101" s="16"/>
      <c r="AH101" s="118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</row>
    <row r="102" spans="1:48" ht="15" hidden="1">
      <c r="A102" s="2"/>
      <c r="B102" s="35"/>
      <c r="C102" s="166"/>
      <c r="D102" s="166"/>
      <c r="E102" s="37"/>
      <c r="F102" s="183"/>
      <c r="G102" s="191"/>
      <c r="H102" s="192"/>
      <c r="I102" s="193"/>
      <c r="J102" s="121"/>
      <c r="K102" s="196"/>
      <c r="L102" s="202"/>
      <c r="M102" s="202"/>
      <c r="N102" s="122"/>
      <c r="O102" s="124"/>
      <c r="P102" s="324"/>
      <c r="Q102" s="117"/>
      <c r="R102" s="113"/>
      <c r="S102" s="113"/>
      <c r="T102" s="204"/>
      <c r="U102" s="109"/>
      <c r="V102" s="109"/>
      <c r="W102" s="109"/>
      <c r="X102" s="110"/>
      <c r="Y102" s="42"/>
      <c r="Z102" s="8"/>
      <c r="AA102" s="9"/>
      <c r="AB102" s="10"/>
      <c r="AC102" s="11"/>
      <c r="AD102" s="14"/>
      <c r="AE102" s="12"/>
      <c r="AF102" s="13"/>
      <c r="AG102" s="16"/>
      <c r="AH102" s="118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</row>
    <row r="103" spans="1:48" ht="15" hidden="1">
      <c r="A103" s="2"/>
      <c r="B103" s="35"/>
      <c r="C103" s="166"/>
      <c r="D103" s="166"/>
      <c r="E103" s="37"/>
      <c r="F103" s="183"/>
      <c r="G103" s="191"/>
      <c r="H103" s="192"/>
      <c r="I103" s="193"/>
      <c r="J103" s="121"/>
      <c r="K103" s="196"/>
      <c r="L103" s="202"/>
      <c r="M103" s="202"/>
      <c r="N103" s="122"/>
      <c r="O103" s="124"/>
      <c r="P103" s="324"/>
      <c r="Q103" s="117"/>
      <c r="R103" s="113"/>
      <c r="S103" s="113"/>
      <c r="T103" s="204"/>
      <c r="U103" s="109"/>
      <c r="V103" s="109"/>
      <c r="W103" s="109"/>
      <c r="X103" s="110"/>
      <c r="Y103" s="42"/>
      <c r="Z103" s="8"/>
      <c r="AA103" s="9"/>
      <c r="AB103" s="10"/>
      <c r="AC103" s="11"/>
      <c r="AD103" s="14"/>
      <c r="AE103" s="12"/>
      <c r="AF103" s="13"/>
      <c r="AG103" s="16"/>
      <c r="AH103" s="118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</row>
    <row r="104" spans="1:48" ht="15" hidden="1">
      <c r="A104" s="2"/>
      <c r="B104" s="35"/>
      <c r="C104" s="166"/>
      <c r="D104" s="166"/>
      <c r="E104" s="37"/>
      <c r="F104" s="183"/>
      <c r="G104" s="191"/>
      <c r="H104" s="192"/>
      <c r="I104" s="193"/>
      <c r="J104" s="121"/>
      <c r="K104" s="196"/>
      <c r="L104" s="202"/>
      <c r="M104" s="202"/>
      <c r="N104" s="122"/>
      <c r="O104" s="124"/>
      <c r="P104" s="324"/>
      <c r="Q104" s="117"/>
      <c r="R104" s="113"/>
      <c r="S104" s="113"/>
      <c r="T104" s="204"/>
      <c r="U104" s="109"/>
      <c r="V104" s="109"/>
      <c r="W104" s="109"/>
      <c r="X104" s="110"/>
      <c r="Y104" s="42"/>
      <c r="Z104" s="8"/>
      <c r="AA104" s="9"/>
      <c r="AB104" s="10"/>
      <c r="AC104" s="11"/>
      <c r="AD104" s="14"/>
      <c r="AE104" s="12"/>
      <c r="AF104" s="13"/>
      <c r="AG104" s="16"/>
      <c r="AH104" s="118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</row>
    <row r="105" spans="1:48" ht="15" hidden="1">
      <c r="A105" s="2"/>
      <c r="B105" s="35"/>
      <c r="C105" s="166"/>
      <c r="D105" s="166"/>
      <c r="E105" s="37"/>
      <c r="F105" s="183"/>
      <c r="G105" s="191"/>
      <c r="H105" s="192"/>
      <c r="I105" s="193"/>
      <c r="J105" s="121"/>
      <c r="K105" s="196"/>
      <c r="L105" s="202"/>
      <c r="M105" s="202"/>
      <c r="N105" s="122"/>
      <c r="O105" s="124"/>
      <c r="P105" s="324"/>
      <c r="Q105" s="117"/>
      <c r="R105" s="113"/>
      <c r="S105" s="113"/>
      <c r="T105" s="204"/>
      <c r="U105" s="109"/>
      <c r="V105" s="109"/>
      <c r="W105" s="109"/>
      <c r="X105" s="110"/>
      <c r="Y105" s="42"/>
      <c r="Z105" s="8"/>
      <c r="AA105" s="9"/>
      <c r="AB105" s="10"/>
      <c r="AC105" s="11"/>
      <c r="AD105" s="14"/>
      <c r="AE105" s="12"/>
      <c r="AF105" s="13"/>
      <c r="AG105" s="16"/>
      <c r="AH105" s="118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</row>
    <row r="106" spans="1:48" ht="15" hidden="1">
      <c r="A106" s="2"/>
      <c r="B106" s="35"/>
      <c r="C106" s="166"/>
      <c r="D106" s="166"/>
      <c r="E106" s="37"/>
      <c r="F106" s="183"/>
      <c r="G106" s="191"/>
      <c r="H106" s="192"/>
      <c r="I106" s="193"/>
      <c r="J106" s="121"/>
      <c r="K106" s="196"/>
      <c r="L106" s="202"/>
      <c r="M106" s="202"/>
      <c r="N106" s="122"/>
      <c r="O106" s="124"/>
      <c r="P106" s="324"/>
      <c r="Q106" s="117"/>
      <c r="R106" s="113"/>
      <c r="S106" s="113"/>
      <c r="T106" s="204"/>
      <c r="U106" s="109"/>
      <c r="V106" s="109"/>
      <c r="W106" s="109"/>
      <c r="X106" s="110"/>
      <c r="Y106" s="42"/>
      <c r="Z106" s="8"/>
      <c r="AA106" s="9"/>
      <c r="AB106" s="10"/>
      <c r="AC106" s="11"/>
      <c r="AD106" s="14"/>
      <c r="AE106" s="12"/>
      <c r="AF106" s="13"/>
      <c r="AG106" s="16"/>
      <c r="AH106" s="118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</row>
    <row r="107" spans="1:48" ht="15" hidden="1">
      <c r="A107" s="2"/>
      <c r="B107" s="35"/>
      <c r="C107" s="166"/>
      <c r="D107" s="166"/>
      <c r="E107" s="37"/>
      <c r="F107" s="183"/>
      <c r="G107" s="191"/>
      <c r="H107" s="192"/>
      <c r="I107" s="193"/>
      <c r="J107" s="121"/>
      <c r="K107" s="196"/>
      <c r="L107" s="202"/>
      <c r="M107" s="202"/>
      <c r="N107" s="122"/>
      <c r="O107" s="124"/>
      <c r="P107" s="324"/>
      <c r="Q107" s="117"/>
      <c r="R107" s="113"/>
      <c r="S107" s="113"/>
      <c r="T107" s="204"/>
      <c r="U107" s="109"/>
      <c r="V107" s="109"/>
      <c r="W107" s="109"/>
      <c r="X107" s="110"/>
      <c r="Y107" s="42"/>
      <c r="Z107" s="8"/>
      <c r="AA107" s="9"/>
      <c r="AB107" s="10"/>
      <c r="AC107" s="11"/>
      <c r="AD107" s="14"/>
      <c r="AE107" s="12"/>
      <c r="AF107" s="13"/>
      <c r="AG107" s="16"/>
      <c r="AH107" s="118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</row>
    <row r="108" spans="1:48" ht="15" hidden="1">
      <c r="A108" s="2"/>
      <c r="B108" s="35"/>
      <c r="C108" s="166"/>
      <c r="D108" s="166"/>
      <c r="E108" s="37"/>
      <c r="F108" s="183"/>
      <c r="G108" s="191"/>
      <c r="H108" s="192"/>
      <c r="I108" s="193"/>
      <c r="J108" s="121"/>
      <c r="K108" s="196"/>
      <c r="L108" s="202"/>
      <c r="M108" s="202"/>
      <c r="N108" s="122"/>
      <c r="O108" s="124"/>
      <c r="P108" s="324"/>
      <c r="Q108" s="117"/>
      <c r="R108" s="113"/>
      <c r="S108" s="113"/>
      <c r="T108" s="204"/>
      <c r="U108" s="109"/>
      <c r="V108" s="109"/>
      <c r="W108" s="109"/>
      <c r="X108" s="110"/>
      <c r="Y108" s="42"/>
      <c r="Z108" s="8"/>
      <c r="AA108" s="9"/>
      <c r="AB108" s="10"/>
      <c r="AC108" s="11"/>
      <c r="AD108" s="14"/>
      <c r="AE108" s="12"/>
      <c r="AF108" s="13"/>
      <c r="AG108" s="16"/>
      <c r="AH108" s="118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</row>
    <row r="109" spans="1:48" ht="15" hidden="1">
      <c r="A109" s="2"/>
      <c r="B109" s="35"/>
      <c r="C109" s="166"/>
      <c r="D109" s="166"/>
      <c r="E109" s="37"/>
      <c r="F109" s="183"/>
      <c r="G109" s="191"/>
      <c r="H109" s="192"/>
      <c r="I109" s="193"/>
      <c r="J109" s="121"/>
      <c r="K109" s="196"/>
      <c r="L109" s="202"/>
      <c r="M109" s="202"/>
      <c r="N109" s="122"/>
      <c r="O109" s="124"/>
      <c r="P109" s="324"/>
      <c r="Q109" s="117"/>
      <c r="R109" s="113"/>
      <c r="S109" s="113"/>
      <c r="T109" s="204"/>
      <c r="U109" s="109"/>
      <c r="V109" s="109"/>
      <c r="W109" s="109"/>
      <c r="X109" s="110"/>
      <c r="Y109" s="42"/>
      <c r="Z109" s="8"/>
      <c r="AA109" s="9"/>
      <c r="AB109" s="10"/>
      <c r="AC109" s="11"/>
      <c r="AD109" s="14"/>
      <c r="AE109" s="12"/>
      <c r="AF109" s="13"/>
      <c r="AG109" s="16"/>
      <c r="AH109" s="118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</row>
    <row r="110" spans="1:48" ht="15" hidden="1">
      <c r="A110" s="2"/>
      <c r="B110" s="35"/>
      <c r="C110" s="166"/>
      <c r="D110" s="166"/>
      <c r="E110" s="37"/>
      <c r="F110" s="183"/>
      <c r="G110" s="191"/>
      <c r="H110" s="192"/>
      <c r="I110" s="193"/>
      <c r="J110" s="121"/>
      <c r="K110" s="196"/>
      <c r="L110" s="202"/>
      <c r="M110" s="202"/>
      <c r="N110" s="122"/>
      <c r="O110" s="124"/>
      <c r="P110" s="324"/>
      <c r="Q110" s="117"/>
      <c r="R110" s="113"/>
      <c r="S110" s="113"/>
      <c r="T110" s="204"/>
      <c r="U110" s="109"/>
      <c r="V110" s="109"/>
      <c r="W110" s="109"/>
      <c r="X110" s="110"/>
      <c r="Y110" s="42"/>
      <c r="Z110" s="8"/>
      <c r="AA110" s="9"/>
      <c r="AB110" s="10"/>
      <c r="AC110" s="11"/>
      <c r="AD110" s="14"/>
      <c r="AE110" s="12"/>
      <c r="AF110" s="13"/>
      <c r="AG110" s="16"/>
      <c r="AH110" s="118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</row>
    <row r="111" spans="1:48" ht="15" hidden="1">
      <c r="A111" s="2"/>
      <c r="B111" s="35"/>
      <c r="C111" s="166"/>
      <c r="D111" s="166"/>
      <c r="E111" s="37"/>
      <c r="F111" s="183"/>
      <c r="G111" s="191"/>
      <c r="H111" s="192"/>
      <c r="I111" s="193"/>
      <c r="J111" s="121"/>
      <c r="K111" s="196"/>
      <c r="L111" s="202"/>
      <c r="M111" s="202"/>
      <c r="N111" s="122"/>
      <c r="O111" s="124"/>
      <c r="P111" s="324"/>
      <c r="Q111" s="117"/>
      <c r="R111" s="113"/>
      <c r="S111" s="113"/>
      <c r="T111" s="204"/>
      <c r="U111" s="109"/>
      <c r="V111" s="109"/>
      <c r="W111" s="109"/>
      <c r="X111" s="110"/>
      <c r="Y111" s="42"/>
      <c r="Z111" s="8"/>
      <c r="AA111" s="9"/>
      <c r="AB111" s="10"/>
      <c r="AC111" s="11"/>
      <c r="AD111" s="14"/>
      <c r="AE111" s="12"/>
      <c r="AF111" s="13"/>
      <c r="AG111" s="16"/>
      <c r="AH111" s="118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</row>
    <row r="112" spans="1:48" ht="15" hidden="1">
      <c r="A112" s="2"/>
      <c r="B112" s="35"/>
      <c r="C112" s="166"/>
      <c r="D112" s="166"/>
      <c r="E112" s="37"/>
      <c r="F112" s="183"/>
      <c r="G112" s="191"/>
      <c r="H112" s="192"/>
      <c r="I112" s="193"/>
      <c r="J112" s="121"/>
      <c r="K112" s="196"/>
      <c r="L112" s="202"/>
      <c r="M112" s="202"/>
      <c r="N112" s="122"/>
      <c r="O112" s="124"/>
      <c r="P112" s="324"/>
      <c r="Q112" s="117"/>
      <c r="R112" s="113"/>
      <c r="S112" s="113"/>
      <c r="T112" s="204"/>
      <c r="U112" s="109"/>
      <c r="V112" s="109"/>
      <c r="W112" s="109"/>
      <c r="X112" s="110"/>
      <c r="Y112" s="42"/>
      <c r="Z112" s="8"/>
      <c r="AA112" s="9"/>
      <c r="AB112" s="10"/>
      <c r="AC112" s="11"/>
      <c r="AD112" s="14"/>
      <c r="AE112" s="12"/>
      <c r="AF112" s="13"/>
      <c r="AG112" s="16"/>
      <c r="AH112" s="118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</row>
    <row r="113" spans="1:48" ht="15" hidden="1">
      <c r="A113" s="2"/>
      <c r="B113" s="35"/>
      <c r="C113" s="166"/>
      <c r="D113" s="166"/>
      <c r="E113" s="37"/>
      <c r="F113" s="183"/>
      <c r="G113" s="191"/>
      <c r="H113" s="192"/>
      <c r="I113" s="193"/>
      <c r="J113" s="121"/>
      <c r="K113" s="196"/>
      <c r="L113" s="202"/>
      <c r="M113" s="202"/>
      <c r="N113" s="122"/>
      <c r="O113" s="124"/>
      <c r="P113" s="324"/>
      <c r="Q113" s="117"/>
      <c r="R113" s="113"/>
      <c r="S113" s="113"/>
      <c r="T113" s="204"/>
      <c r="U113" s="109"/>
      <c r="V113" s="109"/>
      <c r="W113" s="109"/>
      <c r="X113" s="110"/>
      <c r="Y113" s="42"/>
      <c r="Z113" s="8"/>
      <c r="AA113" s="9"/>
      <c r="AB113" s="10"/>
      <c r="AC113" s="11"/>
      <c r="AD113" s="14"/>
      <c r="AE113" s="12"/>
      <c r="AF113" s="13"/>
      <c r="AG113" s="16"/>
      <c r="AH113" s="118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</row>
    <row r="114" spans="1:48" ht="15" hidden="1">
      <c r="A114" s="2"/>
      <c r="B114" s="35"/>
      <c r="C114" s="166"/>
      <c r="D114" s="166"/>
      <c r="E114" s="37"/>
      <c r="F114" s="183"/>
      <c r="G114" s="191"/>
      <c r="H114" s="192"/>
      <c r="I114" s="193"/>
      <c r="J114" s="121"/>
      <c r="K114" s="196"/>
      <c r="L114" s="202"/>
      <c r="M114" s="202"/>
      <c r="N114" s="122"/>
      <c r="O114" s="124"/>
      <c r="P114" s="324"/>
      <c r="Q114" s="117"/>
      <c r="R114" s="113"/>
      <c r="S114" s="113"/>
      <c r="T114" s="204"/>
      <c r="U114" s="109"/>
      <c r="V114" s="109"/>
      <c r="W114" s="109"/>
      <c r="X114" s="110"/>
      <c r="Y114" s="42"/>
      <c r="Z114" s="8"/>
      <c r="AA114" s="9"/>
      <c r="AB114" s="10"/>
      <c r="AC114" s="11"/>
      <c r="AD114" s="14"/>
      <c r="AE114" s="12"/>
      <c r="AF114" s="13"/>
      <c r="AG114" s="16"/>
      <c r="AH114" s="118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</row>
    <row r="115" spans="1:48" ht="15" hidden="1">
      <c r="A115" s="2"/>
      <c r="B115" s="35"/>
      <c r="C115" s="166"/>
      <c r="D115" s="166"/>
      <c r="E115" s="37"/>
      <c r="F115" s="183"/>
      <c r="G115" s="191"/>
      <c r="H115" s="192"/>
      <c r="I115" s="193"/>
      <c r="J115" s="121"/>
      <c r="K115" s="196"/>
      <c r="L115" s="202"/>
      <c r="M115" s="202"/>
      <c r="N115" s="122"/>
      <c r="O115" s="124"/>
      <c r="P115" s="324"/>
      <c r="Q115" s="117"/>
      <c r="R115" s="113"/>
      <c r="S115" s="113"/>
      <c r="T115" s="204"/>
      <c r="U115" s="109"/>
      <c r="V115" s="109"/>
      <c r="W115" s="109"/>
      <c r="X115" s="110"/>
      <c r="Y115" s="42"/>
      <c r="Z115" s="8"/>
      <c r="AA115" s="9"/>
      <c r="AB115" s="10"/>
      <c r="AC115" s="11"/>
      <c r="AD115" s="14"/>
      <c r="AE115" s="12"/>
      <c r="AF115" s="13"/>
      <c r="AG115" s="16"/>
      <c r="AH115" s="118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</row>
    <row r="116" spans="1:48" ht="15" hidden="1">
      <c r="A116" s="2"/>
      <c r="B116" s="35"/>
      <c r="C116" s="166"/>
      <c r="D116" s="166"/>
      <c r="E116" s="37"/>
      <c r="F116" s="183"/>
      <c r="G116" s="191"/>
      <c r="H116" s="192"/>
      <c r="I116" s="193"/>
      <c r="J116" s="121"/>
      <c r="K116" s="196"/>
      <c r="L116" s="202"/>
      <c r="M116" s="202"/>
      <c r="N116" s="122"/>
      <c r="O116" s="124"/>
      <c r="P116" s="324"/>
      <c r="Q116" s="117"/>
      <c r="R116" s="113"/>
      <c r="S116" s="113"/>
      <c r="T116" s="204"/>
      <c r="U116" s="109"/>
      <c r="V116" s="109"/>
      <c r="W116" s="109"/>
      <c r="X116" s="110"/>
      <c r="Y116" s="42"/>
      <c r="Z116" s="8"/>
      <c r="AA116" s="9"/>
      <c r="AB116" s="10"/>
      <c r="AC116" s="11"/>
      <c r="AD116" s="14"/>
      <c r="AE116" s="12"/>
      <c r="AF116" s="13"/>
      <c r="AG116" s="16"/>
      <c r="AH116" s="118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</row>
    <row r="117" spans="1:48" ht="15" hidden="1">
      <c r="A117" s="2"/>
      <c r="B117" s="35"/>
      <c r="C117" s="166"/>
      <c r="D117" s="166"/>
      <c r="E117" s="37"/>
      <c r="F117" s="183"/>
      <c r="G117" s="191"/>
      <c r="H117" s="192"/>
      <c r="I117" s="193"/>
      <c r="J117" s="121"/>
      <c r="K117" s="196"/>
      <c r="L117" s="202"/>
      <c r="M117" s="202"/>
      <c r="N117" s="122"/>
      <c r="O117" s="124"/>
      <c r="P117" s="324"/>
      <c r="Q117" s="117"/>
      <c r="R117" s="113"/>
      <c r="S117" s="113"/>
      <c r="T117" s="204"/>
      <c r="U117" s="109"/>
      <c r="V117" s="109"/>
      <c r="W117" s="109"/>
      <c r="X117" s="110"/>
      <c r="Y117" s="42"/>
      <c r="Z117" s="8"/>
      <c r="AA117" s="9"/>
      <c r="AB117" s="10"/>
      <c r="AC117" s="11"/>
      <c r="AD117" s="14"/>
      <c r="AE117" s="12"/>
      <c r="AF117" s="13"/>
      <c r="AG117" s="16"/>
      <c r="AH117" s="118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</row>
    <row r="118" spans="1:48" ht="15" hidden="1">
      <c r="A118" s="2"/>
      <c r="B118" s="35"/>
      <c r="C118" s="166"/>
      <c r="D118" s="166"/>
      <c r="E118" s="37"/>
      <c r="F118" s="183"/>
      <c r="G118" s="191"/>
      <c r="H118" s="192"/>
      <c r="I118" s="193"/>
      <c r="J118" s="121"/>
      <c r="K118" s="196"/>
      <c r="L118" s="202"/>
      <c r="M118" s="202"/>
      <c r="N118" s="122"/>
      <c r="O118" s="124"/>
      <c r="P118" s="324"/>
      <c r="Q118" s="117"/>
      <c r="R118" s="113"/>
      <c r="S118" s="113"/>
      <c r="T118" s="204"/>
      <c r="U118" s="109"/>
      <c r="V118" s="109"/>
      <c r="W118" s="109"/>
      <c r="X118" s="110"/>
      <c r="Y118" s="42"/>
      <c r="Z118" s="8"/>
      <c r="AA118" s="9"/>
      <c r="AB118" s="10"/>
      <c r="AC118" s="11"/>
      <c r="AD118" s="14"/>
      <c r="AE118" s="12"/>
      <c r="AF118" s="13"/>
      <c r="AG118" s="16"/>
      <c r="AH118" s="118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</row>
    <row r="119" spans="1:48" ht="15" hidden="1">
      <c r="A119" s="2"/>
      <c r="B119" s="35"/>
      <c r="C119" s="166"/>
      <c r="D119" s="166"/>
      <c r="E119" s="37"/>
      <c r="F119" s="183"/>
      <c r="G119" s="191"/>
      <c r="H119" s="192"/>
      <c r="I119" s="193"/>
      <c r="J119" s="121"/>
      <c r="K119" s="196"/>
      <c r="L119" s="202"/>
      <c r="M119" s="202"/>
      <c r="N119" s="122"/>
      <c r="O119" s="124"/>
      <c r="P119" s="324"/>
      <c r="Q119" s="117"/>
      <c r="R119" s="113"/>
      <c r="S119" s="113"/>
      <c r="T119" s="204"/>
      <c r="U119" s="109"/>
      <c r="V119" s="109"/>
      <c r="W119" s="109"/>
      <c r="X119" s="110"/>
      <c r="Y119" s="42"/>
      <c r="Z119" s="8"/>
      <c r="AA119" s="9"/>
      <c r="AB119" s="10"/>
      <c r="AC119" s="11"/>
      <c r="AD119" s="14"/>
      <c r="AE119" s="12"/>
      <c r="AF119" s="13"/>
      <c r="AG119" s="16"/>
      <c r="AH119" s="118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</row>
    <row r="120" spans="1:48" ht="15" hidden="1">
      <c r="A120" s="2"/>
      <c r="B120" s="35"/>
      <c r="C120" s="166"/>
      <c r="D120" s="166"/>
      <c r="E120" s="37"/>
      <c r="F120" s="183"/>
      <c r="G120" s="191"/>
      <c r="H120" s="192"/>
      <c r="I120" s="193"/>
      <c r="J120" s="121"/>
      <c r="K120" s="196"/>
      <c r="L120" s="202"/>
      <c r="M120" s="202"/>
      <c r="N120" s="122"/>
      <c r="O120" s="124"/>
      <c r="P120" s="324"/>
      <c r="Q120" s="117"/>
      <c r="R120" s="113"/>
      <c r="S120" s="113"/>
      <c r="T120" s="204"/>
      <c r="U120" s="109"/>
      <c r="V120" s="109"/>
      <c r="W120" s="109"/>
      <c r="X120" s="110"/>
      <c r="Y120" s="42"/>
      <c r="Z120" s="8"/>
      <c r="AA120" s="9"/>
      <c r="AB120" s="10"/>
      <c r="AC120" s="11"/>
      <c r="AD120" s="14"/>
      <c r="AE120" s="12"/>
      <c r="AF120" s="13"/>
      <c r="AG120" s="16"/>
      <c r="AH120" s="118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</row>
    <row r="121" spans="1:48" ht="15" hidden="1">
      <c r="A121" s="2"/>
      <c r="B121" s="35"/>
      <c r="C121" s="166"/>
      <c r="D121" s="166"/>
      <c r="E121" s="37"/>
      <c r="F121" s="183"/>
      <c r="G121" s="191"/>
      <c r="H121" s="192"/>
      <c r="I121" s="193"/>
      <c r="J121" s="121"/>
      <c r="K121" s="196"/>
      <c r="L121" s="202"/>
      <c r="M121" s="202"/>
      <c r="N121" s="122"/>
      <c r="O121" s="124"/>
      <c r="P121" s="324"/>
      <c r="Q121" s="117"/>
      <c r="R121" s="113"/>
      <c r="S121" s="113"/>
      <c r="T121" s="204"/>
      <c r="U121" s="109"/>
      <c r="V121" s="109"/>
      <c r="W121" s="109"/>
      <c r="X121" s="110"/>
      <c r="Y121" s="42"/>
      <c r="Z121" s="8"/>
      <c r="AA121" s="9"/>
      <c r="AB121" s="10"/>
      <c r="AC121" s="11"/>
      <c r="AD121" s="14"/>
      <c r="AE121" s="12"/>
      <c r="AF121" s="13"/>
      <c r="AG121" s="16"/>
      <c r="AH121" s="118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</row>
    <row r="122" spans="1:48" ht="15" hidden="1">
      <c r="A122" s="2"/>
      <c r="B122" s="35"/>
      <c r="C122" s="166"/>
      <c r="D122" s="166"/>
      <c r="E122" s="37"/>
      <c r="F122" s="183"/>
      <c r="G122" s="191"/>
      <c r="H122" s="192"/>
      <c r="I122" s="193"/>
      <c r="J122" s="121"/>
      <c r="K122" s="196"/>
      <c r="L122" s="202"/>
      <c r="M122" s="202"/>
      <c r="N122" s="122"/>
      <c r="O122" s="124"/>
      <c r="P122" s="324"/>
      <c r="Q122" s="117"/>
      <c r="R122" s="113"/>
      <c r="S122" s="113"/>
      <c r="T122" s="204"/>
      <c r="U122" s="109"/>
      <c r="V122" s="109"/>
      <c r="W122" s="109"/>
      <c r="X122" s="110"/>
      <c r="Y122" s="42"/>
      <c r="Z122" s="8"/>
      <c r="AA122" s="9"/>
      <c r="AB122" s="10"/>
      <c r="AC122" s="11"/>
      <c r="AD122" s="14"/>
      <c r="AE122" s="12"/>
      <c r="AF122" s="13"/>
      <c r="AG122" s="16"/>
      <c r="AH122" s="118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</row>
    <row r="123" spans="1:48" ht="15" hidden="1">
      <c r="A123" s="2"/>
      <c r="B123" s="35"/>
      <c r="C123" s="166"/>
      <c r="D123" s="166"/>
      <c r="E123" s="37"/>
      <c r="F123" s="183"/>
      <c r="G123" s="191"/>
      <c r="H123" s="192"/>
      <c r="I123" s="193"/>
      <c r="J123" s="121"/>
      <c r="K123" s="196"/>
      <c r="L123" s="202"/>
      <c r="M123" s="202"/>
      <c r="N123" s="122"/>
      <c r="O123" s="124"/>
      <c r="P123" s="324"/>
      <c r="Q123" s="117"/>
      <c r="R123" s="113"/>
      <c r="S123" s="113"/>
      <c r="T123" s="204"/>
      <c r="U123" s="109"/>
      <c r="V123" s="109"/>
      <c r="W123" s="109"/>
      <c r="X123" s="110"/>
      <c r="Y123" s="42"/>
      <c r="Z123" s="8"/>
      <c r="AA123" s="9"/>
      <c r="AB123" s="10"/>
      <c r="AC123" s="11"/>
      <c r="AD123" s="14"/>
      <c r="AE123" s="12"/>
      <c r="AF123" s="13"/>
      <c r="AG123" s="16"/>
      <c r="AH123" s="118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</row>
    <row r="124" spans="1:48" ht="15" hidden="1">
      <c r="A124" s="2"/>
      <c r="B124" s="35"/>
      <c r="C124" s="166"/>
      <c r="D124" s="166"/>
      <c r="E124" s="37"/>
      <c r="F124" s="183"/>
      <c r="G124" s="191"/>
      <c r="H124" s="192"/>
      <c r="I124" s="193"/>
      <c r="J124" s="121"/>
      <c r="K124" s="196"/>
      <c r="L124" s="202"/>
      <c r="M124" s="202"/>
      <c r="N124" s="122"/>
      <c r="O124" s="124"/>
      <c r="P124" s="324"/>
      <c r="Q124" s="117"/>
      <c r="R124" s="113"/>
      <c r="S124" s="113"/>
      <c r="T124" s="204"/>
      <c r="U124" s="109"/>
      <c r="V124" s="109"/>
      <c r="W124" s="109"/>
      <c r="X124" s="110"/>
      <c r="Y124" s="42"/>
      <c r="Z124" s="8"/>
      <c r="AA124" s="9"/>
      <c r="AB124" s="10"/>
      <c r="AC124" s="11"/>
      <c r="AD124" s="14"/>
      <c r="AE124" s="12"/>
      <c r="AF124" s="13"/>
      <c r="AG124" s="16"/>
      <c r="AH124" s="118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</row>
    <row r="125" spans="1:48" ht="15" hidden="1">
      <c r="A125" s="2"/>
      <c r="B125" s="35"/>
      <c r="C125" s="166"/>
      <c r="D125" s="166"/>
      <c r="E125" s="37"/>
      <c r="F125" s="183"/>
      <c r="G125" s="191"/>
      <c r="H125" s="192"/>
      <c r="I125" s="193"/>
      <c r="J125" s="121"/>
      <c r="K125" s="196"/>
      <c r="L125" s="202"/>
      <c r="M125" s="202"/>
      <c r="N125" s="122"/>
      <c r="O125" s="124"/>
      <c r="P125" s="324"/>
      <c r="Q125" s="117"/>
      <c r="R125" s="113"/>
      <c r="S125" s="113"/>
      <c r="T125" s="204"/>
      <c r="U125" s="109"/>
      <c r="V125" s="109"/>
      <c r="W125" s="109"/>
      <c r="X125" s="110"/>
      <c r="Y125" s="42"/>
      <c r="Z125" s="8"/>
      <c r="AA125" s="9"/>
      <c r="AB125" s="10"/>
      <c r="AC125" s="11"/>
      <c r="AD125" s="14"/>
      <c r="AE125" s="12"/>
      <c r="AF125" s="13"/>
      <c r="AG125" s="16"/>
      <c r="AH125" s="118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</row>
    <row r="126" spans="1:48" ht="15" hidden="1">
      <c r="A126" s="2"/>
      <c r="B126" s="35"/>
      <c r="C126" s="166"/>
      <c r="D126" s="166"/>
      <c r="E126" s="37"/>
      <c r="F126" s="183"/>
      <c r="G126" s="191"/>
      <c r="H126" s="192"/>
      <c r="I126" s="193"/>
      <c r="J126" s="121"/>
      <c r="K126" s="196"/>
      <c r="L126" s="202"/>
      <c r="M126" s="202"/>
      <c r="N126" s="122"/>
      <c r="O126" s="124"/>
      <c r="P126" s="324"/>
      <c r="Q126" s="117"/>
      <c r="R126" s="113"/>
      <c r="S126" s="113"/>
      <c r="T126" s="204"/>
      <c r="U126" s="109"/>
      <c r="V126" s="109"/>
      <c r="W126" s="109"/>
      <c r="X126" s="110"/>
      <c r="Y126" s="42"/>
      <c r="Z126" s="8"/>
      <c r="AA126" s="9"/>
      <c r="AB126" s="10"/>
      <c r="AC126" s="11"/>
      <c r="AD126" s="14"/>
      <c r="AE126" s="12"/>
      <c r="AF126" s="13"/>
      <c r="AG126" s="16"/>
      <c r="AH126" s="118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</row>
    <row r="127" spans="1:48" ht="15" hidden="1">
      <c r="A127" s="2"/>
      <c r="B127" s="35"/>
      <c r="C127" s="166"/>
      <c r="D127" s="166"/>
      <c r="E127" s="37"/>
      <c r="F127" s="183"/>
      <c r="G127" s="191"/>
      <c r="H127" s="192"/>
      <c r="I127" s="193"/>
      <c r="J127" s="121"/>
      <c r="K127" s="196"/>
      <c r="L127" s="202"/>
      <c r="M127" s="202"/>
      <c r="N127" s="122"/>
      <c r="O127" s="124"/>
      <c r="P127" s="324"/>
      <c r="Q127" s="117"/>
      <c r="R127" s="113"/>
      <c r="S127" s="113"/>
      <c r="T127" s="204"/>
      <c r="U127" s="109"/>
      <c r="V127" s="109"/>
      <c r="W127" s="109"/>
      <c r="X127" s="110"/>
      <c r="Y127" s="42"/>
      <c r="Z127" s="8"/>
      <c r="AA127" s="9"/>
      <c r="AB127" s="10"/>
      <c r="AC127" s="11"/>
      <c r="AD127" s="14"/>
      <c r="AE127" s="12"/>
      <c r="AF127" s="13"/>
      <c r="AG127" s="16"/>
      <c r="AH127" s="118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</row>
    <row r="128" spans="1:48" ht="15" hidden="1">
      <c r="A128" s="2"/>
      <c r="B128" s="35"/>
      <c r="C128" s="166"/>
      <c r="D128" s="166"/>
      <c r="E128" s="37"/>
      <c r="F128" s="183"/>
      <c r="G128" s="191"/>
      <c r="H128" s="192"/>
      <c r="I128" s="193"/>
      <c r="J128" s="121"/>
      <c r="K128" s="196"/>
      <c r="L128" s="202"/>
      <c r="M128" s="202"/>
      <c r="N128" s="122"/>
      <c r="O128" s="124"/>
      <c r="P128" s="324"/>
      <c r="Q128" s="117"/>
      <c r="R128" s="113"/>
      <c r="S128" s="113"/>
      <c r="T128" s="204"/>
      <c r="U128" s="109"/>
      <c r="V128" s="109"/>
      <c r="W128" s="109"/>
      <c r="X128" s="110"/>
      <c r="Y128" s="42"/>
      <c r="Z128" s="8"/>
      <c r="AA128" s="9"/>
      <c r="AB128" s="10"/>
      <c r="AC128" s="11"/>
      <c r="AD128" s="14"/>
      <c r="AE128" s="12"/>
      <c r="AF128" s="13"/>
      <c r="AG128" s="16"/>
      <c r="AH128" s="118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</row>
    <row r="129" spans="1:48" ht="15" hidden="1">
      <c r="A129" s="2"/>
      <c r="B129" s="35"/>
      <c r="C129" s="166"/>
      <c r="D129" s="166"/>
      <c r="E129" s="37"/>
      <c r="F129" s="183"/>
      <c r="G129" s="191"/>
      <c r="H129" s="192"/>
      <c r="I129" s="193"/>
      <c r="J129" s="121"/>
      <c r="K129" s="196"/>
      <c r="L129" s="202"/>
      <c r="M129" s="202"/>
      <c r="N129" s="122"/>
      <c r="O129" s="124"/>
      <c r="P129" s="324"/>
      <c r="Q129" s="117"/>
      <c r="R129" s="113"/>
      <c r="S129" s="113"/>
      <c r="T129" s="204"/>
      <c r="U129" s="109"/>
      <c r="V129" s="109"/>
      <c r="W129" s="109"/>
      <c r="X129" s="110"/>
      <c r="Y129" s="42"/>
      <c r="Z129" s="8"/>
      <c r="AA129" s="9"/>
      <c r="AB129" s="10"/>
      <c r="AC129" s="11"/>
      <c r="AD129" s="14"/>
      <c r="AE129" s="12"/>
      <c r="AF129" s="13"/>
      <c r="AG129" s="16"/>
      <c r="AH129" s="118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</row>
    <row r="130" spans="1:48" ht="15" hidden="1">
      <c r="A130" s="2"/>
      <c r="B130" s="35"/>
      <c r="C130" s="166"/>
      <c r="D130" s="166"/>
      <c r="E130" s="37"/>
      <c r="F130" s="183"/>
      <c r="G130" s="191"/>
      <c r="H130" s="192"/>
      <c r="I130" s="193"/>
      <c r="J130" s="121"/>
      <c r="K130" s="196"/>
      <c r="L130" s="202"/>
      <c r="M130" s="202"/>
      <c r="N130" s="122"/>
      <c r="O130" s="124"/>
      <c r="P130" s="324"/>
      <c r="Q130" s="117"/>
      <c r="R130" s="113"/>
      <c r="S130" s="113"/>
      <c r="T130" s="204"/>
      <c r="U130" s="109"/>
      <c r="V130" s="109"/>
      <c r="W130" s="109"/>
      <c r="X130" s="110"/>
      <c r="Y130" s="42"/>
      <c r="Z130" s="8"/>
      <c r="AA130" s="9"/>
      <c r="AB130" s="10"/>
      <c r="AC130" s="11"/>
      <c r="AD130" s="14"/>
      <c r="AE130" s="12"/>
      <c r="AF130" s="13"/>
      <c r="AG130" s="16"/>
      <c r="AH130" s="118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</row>
    <row r="131" spans="1:48" ht="15" hidden="1">
      <c r="A131" s="2"/>
      <c r="B131" s="35"/>
      <c r="C131" s="166"/>
      <c r="D131" s="166"/>
      <c r="E131" s="37"/>
      <c r="F131" s="183"/>
      <c r="G131" s="191"/>
      <c r="H131" s="192"/>
      <c r="I131" s="193"/>
      <c r="J131" s="121"/>
      <c r="K131" s="196"/>
      <c r="L131" s="202"/>
      <c r="M131" s="202"/>
      <c r="N131" s="122"/>
      <c r="O131" s="124"/>
      <c r="P131" s="324"/>
      <c r="Q131" s="117"/>
      <c r="R131" s="113"/>
      <c r="S131" s="113"/>
      <c r="T131" s="204"/>
      <c r="U131" s="109"/>
      <c r="V131" s="109"/>
      <c r="W131" s="109"/>
      <c r="X131" s="110"/>
      <c r="Y131" s="42"/>
      <c r="Z131" s="8"/>
      <c r="AA131" s="9"/>
      <c r="AB131" s="10"/>
      <c r="AC131" s="11"/>
      <c r="AD131" s="14"/>
      <c r="AE131" s="12"/>
      <c r="AF131" s="13"/>
      <c r="AG131" s="16"/>
      <c r="AH131" s="118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</row>
    <row r="132" spans="1:48" ht="15" hidden="1">
      <c r="A132" s="2"/>
      <c r="B132" s="35"/>
      <c r="C132" s="166"/>
      <c r="D132" s="166"/>
      <c r="E132" s="37"/>
      <c r="F132" s="183"/>
      <c r="G132" s="191"/>
      <c r="H132" s="192"/>
      <c r="I132" s="193"/>
      <c r="J132" s="121"/>
      <c r="K132" s="196"/>
      <c r="L132" s="202"/>
      <c r="M132" s="202"/>
      <c r="N132" s="122"/>
      <c r="O132" s="124"/>
      <c r="P132" s="324"/>
      <c r="Q132" s="117"/>
      <c r="R132" s="113"/>
      <c r="S132" s="113"/>
      <c r="T132" s="204"/>
      <c r="U132" s="109"/>
      <c r="V132" s="109"/>
      <c r="W132" s="109"/>
      <c r="X132" s="110"/>
      <c r="Y132" s="42"/>
      <c r="Z132" s="8"/>
      <c r="AA132" s="9"/>
      <c r="AB132" s="10"/>
      <c r="AC132" s="11"/>
      <c r="AD132" s="14"/>
      <c r="AE132" s="12"/>
      <c r="AF132" s="13"/>
      <c r="AG132" s="16"/>
      <c r="AH132" s="118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</row>
    <row r="133" spans="1:48" ht="15" hidden="1">
      <c r="A133" s="2"/>
      <c r="B133" s="35"/>
      <c r="C133" s="166"/>
      <c r="D133" s="166"/>
      <c r="E133" s="37"/>
      <c r="F133" s="183"/>
      <c r="G133" s="191"/>
      <c r="H133" s="192"/>
      <c r="I133" s="193"/>
      <c r="J133" s="121"/>
      <c r="K133" s="196"/>
      <c r="L133" s="202"/>
      <c r="M133" s="202"/>
      <c r="N133" s="122"/>
      <c r="O133" s="124"/>
      <c r="P133" s="324"/>
      <c r="Q133" s="117"/>
      <c r="R133" s="113"/>
      <c r="S133" s="113"/>
      <c r="T133" s="204"/>
      <c r="U133" s="109"/>
      <c r="V133" s="109"/>
      <c r="W133" s="109"/>
      <c r="X133" s="110"/>
      <c r="Y133" s="42"/>
      <c r="Z133" s="8"/>
      <c r="AA133" s="9"/>
      <c r="AB133" s="10"/>
      <c r="AC133" s="11"/>
      <c r="AD133" s="14"/>
      <c r="AE133" s="12"/>
      <c r="AF133" s="13"/>
      <c r="AG133" s="16"/>
      <c r="AH133" s="118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</row>
    <row r="134" spans="1:48" ht="15" hidden="1">
      <c r="A134" s="2"/>
      <c r="B134" s="35"/>
      <c r="C134" s="166"/>
      <c r="D134" s="166"/>
      <c r="E134" s="37"/>
      <c r="F134" s="183"/>
      <c r="G134" s="191"/>
      <c r="H134" s="192"/>
      <c r="I134" s="193"/>
      <c r="J134" s="121"/>
      <c r="K134" s="196"/>
      <c r="L134" s="202"/>
      <c r="M134" s="202"/>
      <c r="N134" s="122"/>
      <c r="O134" s="124"/>
      <c r="P134" s="324"/>
      <c r="Q134" s="117"/>
      <c r="R134" s="113"/>
      <c r="S134" s="113"/>
      <c r="T134" s="204"/>
      <c r="U134" s="109"/>
      <c r="V134" s="109"/>
      <c r="W134" s="109"/>
      <c r="X134" s="110"/>
      <c r="Y134" s="42"/>
      <c r="Z134" s="8"/>
      <c r="AA134" s="9"/>
      <c r="AB134" s="10"/>
      <c r="AC134" s="11"/>
      <c r="AD134" s="14"/>
      <c r="AE134" s="12"/>
      <c r="AF134" s="13"/>
      <c r="AG134" s="16"/>
      <c r="AH134" s="118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</row>
    <row r="135" spans="1:48" ht="15" hidden="1">
      <c r="A135" s="2"/>
      <c r="B135" s="35"/>
      <c r="C135" s="166"/>
      <c r="D135" s="166"/>
      <c r="E135" s="37"/>
      <c r="F135" s="183"/>
      <c r="G135" s="191"/>
      <c r="H135" s="192"/>
      <c r="I135" s="193"/>
      <c r="J135" s="121"/>
      <c r="K135" s="196"/>
      <c r="L135" s="202"/>
      <c r="M135" s="202"/>
      <c r="N135" s="122"/>
      <c r="O135" s="124"/>
      <c r="P135" s="324"/>
      <c r="Q135" s="117"/>
      <c r="R135" s="113"/>
      <c r="S135" s="113"/>
      <c r="T135" s="204"/>
      <c r="U135" s="109"/>
      <c r="V135" s="109"/>
      <c r="W135" s="109"/>
      <c r="X135" s="110"/>
      <c r="Y135" s="42"/>
      <c r="Z135" s="8"/>
      <c r="AA135" s="9"/>
      <c r="AB135" s="10"/>
      <c r="AC135" s="11"/>
      <c r="AD135" s="14"/>
      <c r="AE135" s="12"/>
      <c r="AF135" s="13"/>
      <c r="AG135" s="16"/>
      <c r="AH135" s="118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</row>
    <row r="136" spans="1:48" ht="15" hidden="1">
      <c r="A136" s="2"/>
      <c r="B136" s="35"/>
      <c r="C136" s="166"/>
      <c r="D136" s="166"/>
      <c r="E136" s="37"/>
      <c r="F136" s="183"/>
      <c r="G136" s="191"/>
      <c r="H136" s="192"/>
      <c r="I136" s="193"/>
      <c r="J136" s="121"/>
      <c r="K136" s="196"/>
      <c r="L136" s="202"/>
      <c r="M136" s="202"/>
      <c r="N136" s="122"/>
      <c r="O136" s="124"/>
      <c r="P136" s="324"/>
      <c r="Q136" s="117"/>
      <c r="R136" s="113"/>
      <c r="S136" s="113"/>
      <c r="T136" s="204"/>
      <c r="U136" s="109"/>
      <c r="V136" s="109"/>
      <c r="W136" s="109"/>
      <c r="X136" s="110"/>
      <c r="Y136" s="42"/>
      <c r="Z136" s="8"/>
      <c r="AA136" s="9"/>
      <c r="AB136" s="10"/>
      <c r="AC136" s="11"/>
      <c r="AD136" s="14"/>
      <c r="AE136" s="12"/>
      <c r="AF136" s="13"/>
      <c r="AG136" s="16"/>
      <c r="AH136" s="118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</row>
    <row r="137" spans="1:48" ht="15" hidden="1">
      <c r="A137" s="2"/>
      <c r="B137" s="35"/>
      <c r="C137" s="166"/>
      <c r="D137" s="166"/>
      <c r="E137" s="37"/>
      <c r="F137" s="183"/>
      <c r="G137" s="191"/>
      <c r="H137" s="192"/>
      <c r="I137" s="193"/>
      <c r="J137" s="121"/>
      <c r="K137" s="196"/>
      <c r="L137" s="202"/>
      <c r="M137" s="202"/>
      <c r="N137" s="122"/>
      <c r="O137" s="124"/>
      <c r="P137" s="324"/>
      <c r="Q137" s="117"/>
      <c r="R137" s="113"/>
      <c r="S137" s="113"/>
      <c r="T137" s="204"/>
      <c r="U137" s="109"/>
      <c r="V137" s="109"/>
      <c r="W137" s="109"/>
      <c r="X137" s="110"/>
      <c r="Y137" s="42"/>
      <c r="Z137" s="8"/>
      <c r="AA137" s="9"/>
      <c r="AB137" s="10"/>
      <c r="AC137" s="11"/>
      <c r="AD137" s="14"/>
      <c r="AE137" s="12"/>
      <c r="AF137" s="13"/>
      <c r="AG137" s="16"/>
      <c r="AH137" s="118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</row>
    <row r="138" spans="1:48" ht="15" hidden="1">
      <c r="A138" s="2"/>
      <c r="B138" s="35"/>
      <c r="C138" s="166"/>
      <c r="D138" s="166"/>
      <c r="E138" s="37"/>
      <c r="F138" s="183"/>
      <c r="G138" s="191"/>
      <c r="H138" s="192"/>
      <c r="I138" s="193"/>
      <c r="J138" s="121"/>
      <c r="K138" s="196"/>
      <c r="L138" s="202"/>
      <c r="M138" s="202"/>
      <c r="N138" s="122"/>
      <c r="O138" s="124"/>
      <c r="P138" s="324"/>
      <c r="Q138" s="117"/>
      <c r="R138" s="113"/>
      <c r="S138" s="113"/>
      <c r="T138" s="204"/>
      <c r="U138" s="109"/>
      <c r="V138" s="109"/>
      <c r="W138" s="109"/>
      <c r="X138" s="110"/>
      <c r="Y138" s="42"/>
      <c r="Z138" s="8"/>
      <c r="AA138" s="9"/>
      <c r="AB138" s="10"/>
      <c r="AC138" s="11"/>
      <c r="AD138" s="14"/>
      <c r="AE138" s="12"/>
      <c r="AF138" s="13"/>
      <c r="AG138" s="16"/>
      <c r="AH138" s="118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</row>
    <row r="139" spans="1:48" ht="15" hidden="1">
      <c r="A139" s="2"/>
      <c r="B139" s="35"/>
      <c r="C139" s="166"/>
      <c r="D139" s="166"/>
      <c r="E139" s="37"/>
      <c r="F139" s="183"/>
      <c r="G139" s="191"/>
      <c r="H139" s="192"/>
      <c r="I139" s="193"/>
      <c r="J139" s="121"/>
      <c r="K139" s="196"/>
      <c r="L139" s="202"/>
      <c r="M139" s="202"/>
      <c r="N139" s="122"/>
      <c r="O139" s="124"/>
      <c r="P139" s="324"/>
      <c r="Q139" s="117"/>
      <c r="R139" s="113"/>
      <c r="S139" s="113"/>
      <c r="T139" s="204"/>
      <c r="U139" s="109"/>
      <c r="V139" s="109"/>
      <c r="W139" s="109"/>
      <c r="X139" s="110"/>
      <c r="Y139" s="42"/>
      <c r="Z139" s="8"/>
      <c r="AA139" s="9"/>
      <c r="AB139" s="10"/>
      <c r="AC139" s="11"/>
      <c r="AD139" s="14"/>
      <c r="AE139" s="12"/>
      <c r="AF139" s="13"/>
      <c r="AG139" s="16"/>
      <c r="AH139" s="118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</row>
    <row r="140" spans="1:48" ht="15" hidden="1">
      <c r="A140" s="2"/>
      <c r="B140" s="35"/>
      <c r="C140" s="166"/>
      <c r="D140" s="166"/>
      <c r="E140" s="37"/>
      <c r="F140" s="183"/>
      <c r="G140" s="191"/>
      <c r="H140" s="192"/>
      <c r="I140" s="193"/>
      <c r="J140" s="121"/>
      <c r="K140" s="196"/>
      <c r="L140" s="202"/>
      <c r="M140" s="202"/>
      <c r="N140" s="122"/>
      <c r="O140" s="124"/>
      <c r="P140" s="324"/>
      <c r="Q140" s="117"/>
      <c r="R140" s="113"/>
      <c r="S140" s="113"/>
      <c r="T140" s="204"/>
      <c r="U140" s="109"/>
      <c r="V140" s="109"/>
      <c r="W140" s="109"/>
      <c r="X140" s="110"/>
      <c r="Y140" s="42"/>
      <c r="Z140" s="8"/>
      <c r="AA140" s="9"/>
      <c r="AB140" s="10"/>
      <c r="AC140" s="11"/>
      <c r="AD140" s="14"/>
      <c r="AE140" s="12"/>
      <c r="AF140" s="13"/>
      <c r="AG140" s="16"/>
      <c r="AH140" s="118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</row>
    <row r="141" spans="1:48" ht="15" hidden="1">
      <c r="A141" s="2"/>
      <c r="B141" s="35"/>
      <c r="C141" s="166"/>
      <c r="D141" s="166"/>
      <c r="E141" s="37"/>
      <c r="F141" s="183"/>
      <c r="G141" s="191"/>
      <c r="H141" s="192"/>
      <c r="I141" s="193"/>
      <c r="J141" s="121"/>
      <c r="K141" s="196"/>
      <c r="L141" s="202"/>
      <c r="M141" s="202"/>
      <c r="N141" s="122"/>
      <c r="O141" s="124"/>
      <c r="P141" s="324"/>
      <c r="Q141" s="117"/>
      <c r="R141" s="113"/>
      <c r="S141" s="113"/>
      <c r="T141" s="204"/>
      <c r="U141" s="109"/>
      <c r="V141" s="109"/>
      <c r="W141" s="109"/>
      <c r="X141" s="110"/>
      <c r="Y141" s="42"/>
      <c r="Z141" s="8"/>
      <c r="AA141" s="9"/>
      <c r="AB141" s="10"/>
      <c r="AC141" s="11"/>
      <c r="AD141" s="14"/>
      <c r="AE141" s="12"/>
      <c r="AF141" s="13"/>
      <c r="AG141" s="16"/>
      <c r="AH141" s="118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</row>
    <row r="142" spans="1:48" ht="15" hidden="1">
      <c r="A142" s="2"/>
      <c r="B142" s="35"/>
      <c r="C142" s="166"/>
      <c r="D142" s="166"/>
      <c r="E142" s="37"/>
      <c r="F142" s="183"/>
      <c r="G142" s="191"/>
      <c r="H142" s="192"/>
      <c r="I142" s="193"/>
      <c r="J142" s="121"/>
      <c r="K142" s="196"/>
      <c r="L142" s="202"/>
      <c r="M142" s="202"/>
      <c r="N142" s="122"/>
      <c r="O142" s="124"/>
      <c r="P142" s="324"/>
      <c r="Q142" s="117"/>
      <c r="R142" s="113"/>
      <c r="S142" s="113"/>
      <c r="T142" s="204"/>
      <c r="U142" s="109"/>
      <c r="V142" s="109"/>
      <c r="W142" s="109"/>
      <c r="X142" s="110"/>
      <c r="Y142" s="42"/>
      <c r="Z142" s="8"/>
      <c r="AA142" s="9"/>
      <c r="AB142" s="10"/>
      <c r="AC142" s="11"/>
      <c r="AD142" s="14"/>
      <c r="AE142" s="12"/>
      <c r="AF142" s="13"/>
      <c r="AG142" s="16"/>
      <c r="AH142" s="118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</row>
    <row r="143" spans="1:48" ht="15" hidden="1">
      <c r="A143" s="2"/>
      <c r="B143" s="35"/>
      <c r="C143" s="166"/>
      <c r="D143" s="166"/>
      <c r="E143" s="37"/>
      <c r="F143" s="183"/>
      <c r="G143" s="191"/>
      <c r="H143" s="192"/>
      <c r="I143" s="193"/>
      <c r="J143" s="121"/>
      <c r="K143" s="196"/>
      <c r="L143" s="202"/>
      <c r="M143" s="202"/>
      <c r="N143" s="122"/>
      <c r="O143" s="124"/>
      <c r="P143" s="324"/>
      <c r="Q143" s="117"/>
      <c r="R143" s="113"/>
      <c r="S143" s="113"/>
      <c r="T143" s="204"/>
      <c r="U143" s="109"/>
      <c r="V143" s="109"/>
      <c r="W143" s="109"/>
      <c r="X143" s="110"/>
      <c r="Y143" s="42"/>
      <c r="Z143" s="8"/>
      <c r="AA143" s="9"/>
      <c r="AB143" s="10"/>
      <c r="AC143" s="11"/>
      <c r="AD143" s="14"/>
      <c r="AE143" s="12"/>
      <c r="AF143" s="13"/>
      <c r="AG143" s="16"/>
      <c r="AH143" s="118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</row>
    <row r="144" spans="1:48" ht="15" hidden="1">
      <c r="A144" s="2"/>
      <c r="B144" s="35"/>
      <c r="C144" s="166"/>
      <c r="D144" s="166"/>
      <c r="E144" s="37"/>
      <c r="F144" s="183"/>
      <c r="G144" s="191"/>
      <c r="H144" s="192"/>
      <c r="I144" s="193"/>
      <c r="J144" s="121"/>
      <c r="K144" s="196"/>
      <c r="L144" s="202"/>
      <c r="M144" s="202"/>
      <c r="N144" s="122"/>
      <c r="O144" s="124"/>
      <c r="P144" s="324"/>
      <c r="Q144" s="117"/>
      <c r="R144" s="113"/>
      <c r="S144" s="113"/>
      <c r="T144" s="204"/>
      <c r="U144" s="109"/>
      <c r="V144" s="109"/>
      <c r="W144" s="109"/>
      <c r="X144" s="110"/>
      <c r="Y144" s="42"/>
      <c r="Z144" s="8"/>
      <c r="AA144" s="9"/>
      <c r="AB144" s="10"/>
      <c r="AC144" s="11"/>
      <c r="AD144" s="14"/>
      <c r="AE144" s="12"/>
      <c r="AF144" s="13"/>
      <c r="AG144" s="16"/>
      <c r="AH144" s="118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</row>
    <row r="145" spans="1:48" ht="15" hidden="1">
      <c r="A145" s="2"/>
      <c r="B145" s="35"/>
      <c r="C145" s="166"/>
      <c r="D145" s="166"/>
      <c r="E145" s="37"/>
      <c r="F145" s="183"/>
      <c r="G145" s="191"/>
      <c r="H145" s="192"/>
      <c r="I145" s="193"/>
      <c r="J145" s="121"/>
      <c r="K145" s="196"/>
      <c r="L145" s="202"/>
      <c r="M145" s="202"/>
      <c r="N145" s="122"/>
      <c r="O145" s="124"/>
      <c r="P145" s="324"/>
      <c r="Q145" s="117"/>
      <c r="R145" s="113"/>
      <c r="S145" s="113"/>
      <c r="T145" s="204"/>
      <c r="U145" s="109"/>
      <c r="V145" s="109"/>
      <c r="W145" s="109"/>
      <c r="X145" s="110"/>
      <c r="Y145" s="42"/>
      <c r="Z145" s="8"/>
      <c r="AA145" s="9"/>
      <c r="AB145" s="10"/>
      <c r="AC145" s="11"/>
      <c r="AD145" s="14"/>
      <c r="AE145" s="12"/>
      <c r="AF145" s="13"/>
      <c r="AG145" s="16"/>
      <c r="AH145" s="118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</row>
    <row r="146" spans="1:48" ht="15" hidden="1">
      <c r="A146" s="2"/>
      <c r="B146" s="35"/>
      <c r="C146" s="166"/>
      <c r="D146" s="166"/>
      <c r="E146" s="37"/>
      <c r="F146" s="183"/>
      <c r="G146" s="191"/>
      <c r="H146" s="192"/>
      <c r="I146" s="193"/>
      <c r="J146" s="121"/>
      <c r="K146" s="196"/>
      <c r="L146" s="202"/>
      <c r="M146" s="202"/>
      <c r="N146" s="122"/>
      <c r="O146" s="124"/>
      <c r="P146" s="324"/>
      <c r="Q146" s="117"/>
      <c r="R146" s="113"/>
      <c r="S146" s="113"/>
      <c r="T146" s="204"/>
      <c r="U146" s="109"/>
      <c r="V146" s="109"/>
      <c r="W146" s="109"/>
      <c r="X146" s="110"/>
      <c r="Y146" s="42"/>
      <c r="Z146" s="8"/>
      <c r="AA146" s="9"/>
      <c r="AB146" s="10"/>
      <c r="AC146" s="11"/>
      <c r="AD146" s="14"/>
      <c r="AE146" s="12"/>
      <c r="AF146" s="13"/>
      <c r="AG146" s="16"/>
      <c r="AH146" s="118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</row>
    <row r="147" spans="1:48" ht="15" hidden="1">
      <c r="A147" s="2"/>
      <c r="B147" s="35"/>
      <c r="C147" s="166"/>
      <c r="D147" s="166"/>
      <c r="E147" s="37"/>
      <c r="F147" s="183"/>
      <c r="G147" s="191"/>
      <c r="H147" s="192"/>
      <c r="I147" s="193"/>
      <c r="J147" s="121"/>
      <c r="K147" s="196"/>
      <c r="L147" s="202"/>
      <c r="M147" s="202"/>
      <c r="N147" s="122"/>
      <c r="O147" s="124"/>
      <c r="P147" s="324"/>
      <c r="Q147" s="117"/>
      <c r="R147" s="113"/>
      <c r="S147" s="113"/>
      <c r="T147" s="204"/>
      <c r="U147" s="109"/>
      <c r="V147" s="109"/>
      <c r="W147" s="109"/>
      <c r="X147" s="110"/>
      <c r="Y147" s="42"/>
      <c r="Z147" s="8"/>
      <c r="AA147" s="9"/>
      <c r="AB147" s="10"/>
      <c r="AC147" s="11"/>
      <c r="AD147" s="14"/>
      <c r="AE147" s="12"/>
      <c r="AF147" s="13"/>
      <c r="AG147" s="16"/>
      <c r="AH147" s="118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</row>
    <row r="148" spans="1:48" ht="15" hidden="1">
      <c r="A148" s="2"/>
      <c r="B148" s="35"/>
      <c r="C148" s="166"/>
      <c r="D148" s="166"/>
      <c r="E148" s="37"/>
      <c r="F148" s="183"/>
      <c r="G148" s="191"/>
      <c r="H148" s="192"/>
      <c r="I148" s="193"/>
      <c r="J148" s="121"/>
      <c r="K148" s="196"/>
      <c r="L148" s="202"/>
      <c r="M148" s="202"/>
      <c r="N148" s="122"/>
      <c r="O148" s="124"/>
      <c r="P148" s="324"/>
      <c r="Q148" s="117"/>
      <c r="R148" s="113"/>
      <c r="S148" s="113"/>
      <c r="T148" s="204"/>
      <c r="U148" s="109"/>
      <c r="V148" s="109"/>
      <c r="W148" s="109"/>
      <c r="X148" s="110"/>
      <c r="Y148" s="42"/>
      <c r="Z148" s="8"/>
      <c r="AA148" s="9"/>
      <c r="AB148" s="10"/>
      <c r="AC148" s="11"/>
      <c r="AD148" s="14"/>
      <c r="AE148" s="12"/>
      <c r="AF148" s="13"/>
      <c r="AG148" s="16"/>
      <c r="AH148" s="118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</row>
    <row r="149" spans="1:48" ht="15" hidden="1">
      <c r="A149" s="2"/>
      <c r="B149" s="35"/>
      <c r="C149" s="166"/>
      <c r="D149" s="166"/>
      <c r="E149" s="37"/>
      <c r="F149" s="183"/>
      <c r="G149" s="191"/>
      <c r="H149" s="192"/>
      <c r="I149" s="193"/>
      <c r="J149" s="121"/>
      <c r="K149" s="196"/>
      <c r="L149" s="202"/>
      <c r="M149" s="202"/>
      <c r="N149" s="122"/>
      <c r="O149" s="124"/>
      <c r="P149" s="324"/>
      <c r="Q149" s="117"/>
      <c r="R149" s="113"/>
      <c r="S149" s="113"/>
      <c r="T149" s="204"/>
      <c r="U149" s="109"/>
      <c r="V149" s="109"/>
      <c r="W149" s="109"/>
      <c r="X149" s="110"/>
      <c r="Y149" s="42"/>
      <c r="Z149" s="8"/>
      <c r="AA149" s="9"/>
      <c r="AB149" s="10"/>
      <c r="AC149" s="11"/>
      <c r="AD149" s="14"/>
      <c r="AE149" s="12"/>
      <c r="AF149" s="13"/>
      <c r="AG149" s="16"/>
      <c r="AH149" s="118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</row>
    <row r="150" spans="1:48" ht="15" hidden="1">
      <c r="A150" s="2"/>
      <c r="B150" s="35"/>
      <c r="C150" s="166"/>
      <c r="D150" s="166"/>
      <c r="E150" s="37"/>
      <c r="F150" s="183"/>
      <c r="G150" s="191"/>
      <c r="H150" s="192"/>
      <c r="I150" s="193"/>
      <c r="J150" s="121"/>
      <c r="K150" s="196"/>
      <c r="L150" s="202"/>
      <c r="M150" s="202"/>
      <c r="N150" s="122"/>
      <c r="O150" s="124"/>
      <c r="P150" s="324"/>
      <c r="Q150" s="117"/>
      <c r="R150" s="113"/>
      <c r="S150" s="113"/>
      <c r="T150" s="204"/>
      <c r="U150" s="109"/>
      <c r="V150" s="109"/>
      <c r="W150" s="109"/>
      <c r="X150" s="110"/>
      <c r="Y150" s="42"/>
      <c r="Z150" s="8"/>
      <c r="AA150" s="9"/>
      <c r="AB150" s="10"/>
      <c r="AC150" s="11"/>
      <c r="AD150" s="14"/>
      <c r="AE150" s="12"/>
      <c r="AF150" s="13"/>
      <c r="AG150" s="16"/>
      <c r="AH150" s="118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</row>
    <row r="151" spans="1:48" ht="15" hidden="1">
      <c r="A151" s="2"/>
      <c r="B151" s="35"/>
      <c r="C151" s="166"/>
      <c r="D151" s="166"/>
      <c r="E151" s="37"/>
      <c r="F151" s="183"/>
      <c r="G151" s="191"/>
      <c r="H151" s="192"/>
      <c r="I151" s="193"/>
      <c r="J151" s="121"/>
      <c r="K151" s="196"/>
      <c r="L151" s="202"/>
      <c r="M151" s="202"/>
      <c r="N151" s="122"/>
      <c r="O151" s="124"/>
      <c r="P151" s="324"/>
      <c r="Q151" s="117"/>
      <c r="R151" s="113"/>
      <c r="S151" s="113"/>
      <c r="T151" s="204"/>
      <c r="U151" s="109"/>
      <c r="V151" s="109"/>
      <c r="W151" s="109"/>
      <c r="X151" s="110"/>
      <c r="Y151" s="42"/>
      <c r="Z151" s="8"/>
      <c r="AA151" s="9"/>
      <c r="AB151" s="10"/>
      <c r="AC151" s="11"/>
      <c r="AD151" s="14"/>
      <c r="AE151" s="12"/>
      <c r="AF151" s="13"/>
      <c r="AG151" s="16"/>
      <c r="AH151" s="118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</row>
    <row r="152" spans="1:48" ht="15" hidden="1">
      <c r="A152" s="2"/>
      <c r="B152" s="35"/>
      <c r="C152" s="166"/>
      <c r="D152" s="166"/>
      <c r="E152" s="37"/>
      <c r="F152" s="183"/>
      <c r="G152" s="191"/>
      <c r="H152" s="192"/>
      <c r="I152" s="193"/>
      <c r="J152" s="121"/>
      <c r="K152" s="196"/>
      <c r="L152" s="202"/>
      <c r="M152" s="202"/>
      <c r="N152" s="122"/>
      <c r="O152" s="124"/>
      <c r="P152" s="324"/>
      <c r="Q152" s="117"/>
      <c r="R152" s="113"/>
      <c r="S152" s="113"/>
      <c r="T152" s="204"/>
      <c r="U152" s="109"/>
      <c r="V152" s="109"/>
      <c r="W152" s="109"/>
      <c r="X152" s="110"/>
      <c r="Y152" s="42"/>
      <c r="Z152" s="8"/>
      <c r="AA152" s="9"/>
      <c r="AB152" s="10"/>
      <c r="AC152" s="11"/>
      <c r="AD152" s="14"/>
      <c r="AE152" s="12"/>
      <c r="AF152" s="13"/>
      <c r="AG152" s="16"/>
      <c r="AH152" s="118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</row>
    <row r="153" spans="1:48" ht="15" hidden="1">
      <c r="A153" s="2"/>
      <c r="B153" s="35"/>
      <c r="C153" s="166"/>
      <c r="D153" s="166"/>
      <c r="E153" s="37"/>
      <c r="F153" s="183"/>
      <c r="G153" s="191"/>
      <c r="H153" s="192"/>
      <c r="I153" s="193"/>
      <c r="J153" s="121"/>
      <c r="K153" s="196"/>
      <c r="L153" s="202"/>
      <c r="M153" s="202"/>
      <c r="N153" s="122"/>
      <c r="O153" s="124"/>
      <c r="P153" s="324"/>
      <c r="Q153" s="117"/>
      <c r="R153" s="113"/>
      <c r="S153" s="113"/>
      <c r="T153" s="204"/>
      <c r="U153" s="109"/>
      <c r="V153" s="109"/>
      <c r="W153" s="109"/>
      <c r="X153" s="110"/>
      <c r="Y153" s="42"/>
      <c r="Z153" s="8"/>
      <c r="AA153" s="9"/>
      <c r="AB153" s="10"/>
      <c r="AC153" s="11"/>
      <c r="AD153" s="14"/>
      <c r="AE153" s="12"/>
      <c r="AF153" s="13"/>
      <c r="AG153" s="16"/>
      <c r="AH153" s="118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</row>
    <row r="154" spans="1:48" ht="15" hidden="1">
      <c r="A154" s="2"/>
      <c r="B154" s="35"/>
      <c r="C154" s="166"/>
      <c r="D154" s="166"/>
      <c r="E154" s="37"/>
      <c r="F154" s="183"/>
      <c r="G154" s="191"/>
      <c r="H154" s="192"/>
      <c r="I154" s="193"/>
      <c r="J154" s="121"/>
      <c r="K154" s="196"/>
      <c r="L154" s="202"/>
      <c r="M154" s="202"/>
      <c r="N154" s="122"/>
      <c r="O154" s="124"/>
      <c r="P154" s="324"/>
      <c r="Q154" s="117"/>
      <c r="R154" s="113"/>
      <c r="S154" s="113"/>
      <c r="T154" s="204"/>
      <c r="U154" s="109"/>
      <c r="V154" s="109"/>
      <c r="W154" s="109"/>
      <c r="X154" s="110"/>
      <c r="Y154" s="42"/>
      <c r="Z154" s="8"/>
      <c r="AA154" s="9"/>
      <c r="AB154" s="10"/>
      <c r="AC154" s="11"/>
      <c r="AD154" s="14"/>
      <c r="AE154" s="12"/>
      <c r="AF154" s="13"/>
      <c r="AG154" s="16"/>
      <c r="AH154" s="118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</row>
    <row r="155" spans="1:48" ht="15" hidden="1">
      <c r="A155" s="2"/>
      <c r="B155" s="35"/>
      <c r="C155" s="166"/>
      <c r="D155" s="166"/>
      <c r="E155" s="37"/>
      <c r="F155" s="183"/>
      <c r="G155" s="191"/>
      <c r="H155" s="192"/>
      <c r="I155" s="193"/>
      <c r="J155" s="121"/>
      <c r="K155" s="196"/>
      <c r="L155" s="202"/>
      <c r="M155" s="202"/>
      <c r="N155" s="122"/>
      <c r="O155" s="124"/>
      <c r="P155" s="324"/>
      <c r="Q155" s="117"/>
      <c r="R155" s="113"/>
      <c r="S155" s="113"/>
      <c r="T155" s="204"/>
      <c r="U155" s="109"/>
      <c r="V155" s="109"/>
      <c r="W155" s="109"/>
      <c r="X155" s="110"/>
      <c r="Y155" s="42"/>
      <c r="Z155" s="8"/>
      <c r="AA155" s="9"/>
      <c r="AB155" s="10"/>
      <c r="AC155" s="11"/>
      <c r="AD155" s="14"/>
      <c r="AE155" s="12"/>
      <c r="AF155" s="13"/>
      <c r="AG155" s="16"/>
      <c r="AH155" s="118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</row>
    <row r="156" spans="1:48" ht="15" hidden="1">
      <c r="A156" s="2"/>
      <c r="B156" s="35"/>
      <c r="C156" s="166"/>
      <c r="D156" s="166"/>
      <c r="E156" s="37"/>
      <c r="F156" s="183"/>
      <c r="G156" s="191"/>
      <c r="H156" s="192"/>
      <c r="I156" s="193"/>
      <c r="J156" s="121"/>
      <c r="K156" s="196"/>
      <c r="L156" s="202"/>
      <c r="M156" s="202"/>
      <c r="N156" s="122"/>
      <c r="O156" s="124"/>
      <c r="P156" s="324"/>
      <c r="Q156" s="117"/>
      <c r="R156" s="113"/>
      <c r="S156" s="113"/>
      <c r="T156" s="204"/>
      <c r="U156" s="109"/>
      <c r="V156" s="109"/>
      <c r="W156" s="109"/>
      <c r="X156" s="110"/>
      <c r="Y156" s="42"/>
      <c r="Z156" s="8"/>
      <c r="AA156" s="9"/>
      <c r="AB156" s="10"/>
      <c r="AC156" s="11"/>
      <c r="AD156" s="14"/>
      <c r="AE156" s="12"/>
      <c r="AF156" s="13"/>
      <c r="AG156" s="16"/>
      <c r="AH156" s="118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</row>
    <row r="157" spans="1:48" ht="15" hidden="1">
      <c r="A157" s="2"/>
      <c r="B157" s="35"/>
      <c r="C157" s="166"/>
      <c r="D157" s="166"/>
      <c r="E157" s="37"/>
      <c r="F157" s="183"/>
      <c r="G157" s="191"/>
      <c r="H157" s="192"/>
      <c r="I157" s="193"/>
      <c r="J157" s="121"/>
      <c r="K157" s="196"/>
      <c r="L157" s="202"/>
      <c r="M157" s="202"/>
      <c r="N157" s="122"/>
      <c r="O157" s="124"/>
      <c r="P157" s="324"/>
      <c r="Q157" s="117"/>
      <c r="R157" s="113"/>
      <c r="S157" s="113"/>
      <c r="T157" s="204"/>
      <c r="U157" s="109"/>
      <c r="V157" s="109"/>
      <c r="W157" s="109"/>
      <c r="X157" s="110"/>
      <c r="Y157" s="42"/>
      <c r="Z157" s="8"/>
      <c r="AA157" s="9"/>
      <c r="AB157" s="10"/>
      <c r="AC157" s="11"/>
      <c r="AD157" s="14"/>
      <c r="AE157" s="12"/>
      <c r="AF157" s="13"/>
      <c r="AG157" s="16"/>
      <c r="AH157" s="118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</row>
    <row r="158" spans="1:48" ht="15" hidden="1">
      <c r="A158" s="2"/>
      <c r="B158" s="35"/>
      <c r="C158" s="166"/>
      <c r="D158" s="166"/>
      <c r="E158" s="37"/>
      <c r="F158" s="183"/>
      <c r="G158" s="191"/>
      <c r="H158" s="192"/>
      <c r="I158" s="193"/>
      <c r="J158" s="121"/>
      <c r="K158" s="196"/>
      <c r="L158" s="202"/>
      <c r="M158" s="202"/>
      <c r="N158" s="122"/>
      <c r="O158" s="124"/>
      <c r="P158" s="324"/>
      <c r="Q158" s="117"/>
      <c r="R158" s="113"/>
      <c r="S158" s="113"/>
      <c r="T158" s="204"/>
      <c r="U158" s="109"/>
      <c r="V158" s="109"/>
      <c r="W158" s="109"/>
      <c r="X158" s="110"/>
      <c r="Y158" s="42"/>
      <c r="Z158" s="8"/>
      <c r="AA158" s="9"/>
      <c r="AB158" s="10"/>
      <c r="AC158" s="11"/>
      <c r="AD158" s="14"/>
      <c r="AE158" s="12"/>
      <c r="AF158" s="13"/>
      <c r="AG158" s="16"/>
      <c r="AH158" s="118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</row>
    <row r="159" spans="1:48" ht="15" hidden="1">
      <c r="A159" s="2"/>
      <c r="B159" s="35"/>
      <c r="C159" s="166"/>
      <c r="D159" s="166"/>
      <c r="E159" s="37"/>
      <c r="F159" s="183"/>
      <c r="G159" s="191"/>
      <c r="H159" s="192"/>
      <c r="I159" s="193"/>
      <c r="J159" s="121"/>
      <c r="K159" s="196"/>
      <c r="L159" s="202"/>
      <c r="M159" s="202"/>
      <c r="N159" s="122"/>
      <c r="O159" s="124"/>
      <c r="P159" s="324"/>
      <c r="Q159" s="117"/>
      <c r="R159" s="113"/>
      <c r="S159" s="113"/>
      <c r="T159" s="204"/>
      <c r="U159" s="109"/>
      <c r="V159" s="109"/>
      <c r="W159" s="109"/>
      <c r="X159" s="110"/>
      <c r="Y159" s="42"/>
      <c r="Z159" s="8"/>
      <c r="AA159" s="9"/>
      <c r="AB159" s="10"/>
      <c r="AC159" s="11"/>
      <c r="AD159" s="14"/>
      <c r="AE159" s="12"/>
      <c r="AF159" s="13"/>
      <c r="AG159" s="16"/>
      <c r="AH159" s="118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</row>
    <row r="160" spans="1:48" ht="15" hidden="1">
      <c r="A160" s="2"/>
      <c r="B160" s="35"/>
      <c r="C160" s="166"/>
      <c r="D160" s="166"/>
      <c r="E160" s="37"/>
      <c r="F160" s="183"/>
      <c r="G160" s="191"/>
      <c r="H160" s="192"/>
      <c r="I160" s="193"/>
      <c r="J160" s="121"/>
      <c r="K160" s="196"/>
      <c r="L160" s="202"/>
      <c r="M160" s="202"/>
      <c r="N160" s="122"/>
      <c r="O160" s="124"/>
      <c r="P160" s="324"/>
      <c r="Q160" s="117"/>
      <c r="R160" s="113"/>
      <c r="S160" s="113"/>
      <c r="T160" s="204"/>
      <c r="U160" s="109"/>
      <c r="V160" s="109"/>
      <c r="W160" s="109"/>
      <c r="X160" s="110"/>
      <c r="Y160" s="42"/>
      <c r="Z160" s="8"/>
      <c r="AA160" s="9"/>
      <c r="AB160" s="10"/>
      <c r="AC160" s="11"/>
      <c r="AD160" s="14"/>
      <c r="AE160" s="12"/>
      <c r="AF160" s="13"/>
      <c r="AG160" s="16"/>
      <c r="AH160" s="118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</row>
    <row r="161" spans="1:48" ht="15" hidden="1">
      <c r="A161" s="2"/>
      <c r="B161" s="35"/>
      <c r="C161" s="166"/>
      <c r="D161" s="166"/>
      <c r="E161" s="37"/>
      <c r="F161" s="183"/>
      <c r="G161" s="191"/>
      <c r="H161" s="192"/>
      <c r="I161" s="193"/>
      <c r="J161" s="121"/>
      <c r="K161" s="196"/>
      <c r="L161" s="202"/>
      <c r="M161" s="202"/>
      <c r="N161" s="122"/>
      <c r="O161" s="124"/>
      <c r="P161" s="324"/>
      <c r="Q161" s="117"/>
      <c r="R161" s="113"/>
      <c r="S161" s="113"/>
      <c r="T161" s="204"/>
      <c r="U161" s="109"/>
      <c r="V161" s="109"/>
      <c r="W161" s="109"/>
      <c r="X161" s="110"/>
      <c r="Y161" s="42"/>
      <c r="Z161" s="8"/>
      <c r="AA161" s="9"/>
      <c r="AB161" s="10"/>
      <c r="AC161" s="11"/>
      <c r="AD161" s="14"/>
      <c r="AE161" s="12"/>
      <c r="AF161" s="13"/>
      <c r="AG161" s="16"/>
      <c r="AH161" s="118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</row>
    <row r="162" spans="1:48" ht="15" hidden="1">
      <c r="A162" s="2"/>
      <c r="B162" s="35"/>
      <c r="C162" s="166"/>
      <c r="D162" s="166"/>
      <c r="E162" s="37"/>
      <c r="F162" s="183"/>
      <c r="G162" s="191"/>
      <c r="H162" s="192"/>
      <c r="I162" s="193"/>
      <c r="J162" s="121"/>
      <c r="K162" s="196"/>
      <c r="L162" s="202"/>
      <c r="M162" s="202"/>
      <c r="N162" s="122"/>
      <c r="O162" s="124"/>
      <c r="P162" s="324"/>
      <c r="Q162" s="117"/>
      <c r="R162" s="113"/>
      <c r="S162" s="113"/>
      <c r="T162" s="204"/>
      <c r="U162" s="109"/>
      <c r="V162" s="109"/>
      <c r="W162" s="109"/>
      <c r="X162" s="110"/>
      <c r="Y162" s="42"/>
      <c r="Z162" s="8"/>
      <c r="AA162" s="9"/>
      <c r="AB162" s="10"/>
      <c r="AC162" s="11"/>
      <c r="AD162" s="14"/>
      <c r="AE162" s="12"/>
      <c r="AF162" s="13"/>
      <c r="AG162" s="16"/>
      <c r="AH162" s="118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</row>
    <row r="163" spans="1:48" ht="15" hidden="1">
      <c r="A163" s="2"/>
      <c r="B163" s="35"/>
      <c r="C163" s="166"/>
      <c r="D163" s="166"/>
      <c r="E163" s="37"/>
      <c r="F163" s="183"/>
      <c r="G163" s="191"/>
      <c r="H163" s="192"/>
      <c r="I163" s="193"/>
      <c r="J163" s="121"/>
      <c r="K163" s="196"/>
      <c r="L163" s="202"/>
      <c r="M163" s="202"/>
      <c r="N163" s="122"/>
      <c r="O163" s="124"/>
      <c r="P163" s="324"/>
      <c r="Q163" s="117"/>
      <c r="R163" s="113"/>
      <c r="S163" s="113"/>
      <c r="T163" s="204"/>
      <c r="U163" s="109"/>
      <c r="V163" s="109"/>
      <c r="W163" s="109"/>
      <c r="X163" s="110"/>
      <c r="Y163" s="42"/>
      <c r="Z163" s="8"/>
      <c r="AA163" s="9"/>
      <c r="AB163" s="10"/>
      <c r="AC163" s="11"/>
      <c r="AD163" s="14"/>
      <c r="AE163" s="12"/>
      <c r="AF163" s="13"/>
      <c r="AG163" s="16"/>
      <c r="AH163" s="118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</row>
    <row r="164" spans="1:48" ht="15" hidden="1">
      <c r="A164" s="2"/>
      <c r="B164" s="35"/>
      <c r="C164" s="166"/>
      <c r="D164" s="166"/>
      <c r="E164" s="37"/>
      <c r="F164" s="183"/>
      <c r="G164" s="191"/>
      <c r="H164" s="192"/>
      <c r="I164" s="193"/>
      <c r="J164" s="121"/>
      <c r="K164" s="196"/>
      <c r="L164" s="202"/>
      <c r="M164" s="202"/>
      <c r="N164" s="122"/>
      <c r="O164" s="124"/>
      <c r="P164" s="324"/>
      <c r="Q164" s="117"/>
      <c r="R164" s="113"/>
      <c r="S164" s="113"/>
      <c r="T164" s="204"/>
      <c r="U164" s="109"/>
      <c r="V164" s="109"/>
      <c r="W164" s="109"/>
      <c r="X164" s="110"/>
      <c r="Y164" s="42"/>
      <c r="Z164" s="8"/>
      <c r="AA164" s="9"/>
      <c r="AB164" s="10"/>
      <c r="AC164" s="11"/>
      <c r="AD164" s="14"/>
      <c r="AE164" s="12"/>
      <c r="AF164" s="13"/>
      <c r="AG164" s="16"/>
      <c r="AH164" s="118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</row>
    <row r="165" spans="1:48" ht="15" hidden="1">
      <c r="A165" s="2"/>
      <c r="B165" s="35"/>
      <c r="C165" s="166"/>
      <c r="D165" s="166"/>
      <c r="E165" s="37"/>
      <c r="F165" s="183"/>
      <c r="G165" s="191"/>
      <c r="H165" s="192"/>
      <c r="I165" s="193"/>
      <c r="J165" s="121"/>
      <c r="K165" s="196"/>
      <c r="L165" s="202"/>
      <c r="M165" s="202"/>
      <c r="N165" s="122"/>
      <c r="O165" s="124"/>
      <c r="P165" s="324"/>
      <c r="Q165" s="117"/>
      <c r="R165" s="113"/>
      <c r="S165" s="113"/>
      <c r="T165" s="204"/>
      <c r="U165" s="109"/>
      <c r="V165" s="109"/>
      <c r="W165" s="109"/>
      <c r="X165" s="110"/>
      <c r="Y165" s="42"/>
      <c r="Z165" s="8"/>
      <c r="AA165" s="9"/>
      <c r="AB165" s="10"/>
      <c r="AC165" s="11"/>
      <c r="AD165" s="14"/>
      <c r="AE165" s="12"/>
      <c r="AF165" s="13"/>
      <c r="AG165" s="16"/>
      <c r="AH165" s="118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</row>
    <row r="166" spans="1:48" ht="15" hidden="1">
      <c r="A166" s="2"/>
      <c r="B166" s="35"/>
      <c r="C166" s="166"/>
      <c r="D166" s="166"/>
      <c r="E166" s="37"/>
      <c r="F166" s="183"/>
      <c r="G166" s="191"/>
      <c r="H166" s="192"/>
      <c r="I166" s="193"/>
      <c r="J166" s="121"/>
      <c r="K166" s="196"/>
      <c r="L166" s="202"/>
      <c r="M166" s="202"/>
      <c r="N166" s="122"/>
      <c r="O166" s="124"/>
      <c r="P166" s="324"/>
      <c r="Q166" s="117"/>
      <c r="R166" s="113"/>
      <c r="S166" s="113"/>
      <c r="T166" s="204"/>
      <c r="U166" s="109"/>
      <c r="V166" s="109"/>
      <c r="W166" s="109"/>
      <c r="X166" s="110"/>
      <c r="Y166" s="42"/>
      <c r="Z166" s="8"/>
      <c r="AA166" s="9"/>
      <c r="AB166" s="10"/>
      <c r="AC166" s="11"/>
      <c r="AD166" s="14"/>
      <c r="AE166" s="12"/>
      <c r="AF166" s="13"/>
      <c r="AG166" s="16"/>
      <c r="AH166" s="118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</row>
    <row r="167" spans="1:48" ht="15" hidden="1">
      <c r="A167" s="2"/>
      <c r="B167" s="35"/>
      <c r="C167" s="166"/>
      <c r="D167" s="166"/>
      <c r="E167" s="37"/>
      <c r="F167" s="183"/>
      <c r="G167" s="191"/>
      <c r="H167" s="192"/>
      <c r="I167" s="193"/>
      <c r="J167" s="121"/>
      <c r="K167" s="196"/>
      <c r="L167" s="202"/>
      <c r="M167" s="202"/>
      <c r="N167" s="122"/>
      <c r="O167" s="124"/>
      <c r="P167" s="324"/>
      <c r="Q167" s="117"/>
      <c r="R167" s="113"/>
      <c r="S167" s="113"/>
      <c r="T167" s="204"/>
      <c r="U167" s="109"/>
      <c r="V167" s="109"/>
      <c r="W167" s="109"/>
      <c r="X167" s="110"/>
      <c r="Y167" s="42"/>
      <c r="Z167" s="8"/>
      <c r="AA167" s="9"/>
      <c r="AB167" s="10"/>
      <c r="AC167" s="11"/>
      <c r="AD167" s="14"/>
      <c r="AE167" s="12"/>
      <c r="AF167" s="13"/>
      <c r="AG167" s="16"/>
      <c r="AH167" s="118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</row>
    <row r="168" spans="1:48" ht="15" hidden="1">
      <c r="A168" s="2"/>
      <c r="B168" s="35"/>
      <c r="C168" s="166"/>
      <c r="D168" s="166"/>
      <c r="E168" s="37"/>
      <c r="F168" s="183"/>
      <c r="G168" s="191"/>
      <c r="H168" s="192"/>
      <c r="I168" s="193"/>
      <c r="J168" s="121"/>
      <c r="K168" s="196"/>
      <c r="L168" s="202"/>
      <c r="M168" s="202"/>
      <c r="N168" s="122"/>
      <c r="O168" s="124"/>
      <c r="P168" s="324"/>
      <c r="Q168" s="117"/>
      <c r="R168" s="113"/>
      <c r="S168" s="113"/>
      <c r="T168" s="204"/>
      <c r="U168" s="109"/>
      <c r="V168" s="109"/>
      <c r="W168" s="109"/>
      <c r="X168" s="110"/>
      <c r="Y168" s="42"/>
      <c r="Z168" s="8"/>
      <c r="AA168" s="9"/>
      <c r="AB168" s="10"/>
      <c r="AC168" s="11"/>
      <c r="AD168" s="14"/>
      <c r="AE168" s="12"/>
      <c r="AF168" s="13"/>
      <c r="AG168" s="16"/>
      <c r="AH168" s="118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</row>
    <row r="169" spans="1:48" ht="15" hidden="1">
      <c r="A169" s="2"/>
      <c r="B169" s="35"/>
      <c r="C169" s="166"/>
      <c r="D169" s="166"/>
      <c r="E169" s="37"/>
      <c r="F169" s="183"/>
      <c r="G169" s="191"/>
      <c r="H169" s="192"/>
      <c r="I169" s="193"/>
      <c r="J169" s="121"/>
      <c r="K169" s="196"/>
      <c r="L169" s="202"/>
      <c r="M169" s="202"/>
      <c r="N169" s="122"/>
      <c r="O169" s="124"/>
      <c r="P169" s="324"/>
      <c r="Q169" s="117"/>
      <c r="R169" s="113"/>
      <c r="S169" s="113"/>
      <c r="T169" s="204"/>
      <c r="U169" s="109"/>
      <c r="V169" s="109"/>
      <c r="W169" s="109"/>
      <c r="X169" s="110"/>
      <c r="Y169" s="42"/>
      <c r="Z169" s="8"/>
      <c r="AA169" s="9"/>
      <c r="AB169" s="10"/>
      <c r="AC169" s="11"/>
      <c r="AD169" s="14"/>
      <c r="AE169" s="12"/>
      <c r="AF169" s="13"/>
      <c r="AG169" s="16"/>
      <c r="AH169" s="118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</row>
    <row r="170" spans="1:48" ht="15" hidden="1">
      <c r="A170" s="2"/>
      <c r="B170" s="35"/>
      <c r="C170" s="166"/>
      <c r="D170" s="166"/>
      <c r="E170" s="37"/>
      <c r="F170" s="183"/>
      <c r="G170" s="191"/>
      <c r="H170" s="192"/>
      <c r="I170" s="193"/>
      <c r="J170" s="121"/>
      <c r="K170" s="196"/>
      <c r="L170" s="202"/>
      <c r="M170" s="202"/>
      <c r="N170" s="122"/>
      <c r="O170" s="124"/>
      <c r="P170" s="324"/>
      <c r="Q170" s="117"/>
      <c r="R170" s="113"/>
      <c r="S170" s="113"/>
      <c r="T170" s="204"/>
      <c r="U170" s="109"/>
      <c r="V170" s="109"/>
      <c r="W170" s="109"/>
      <c r="X170" s="110"/>
      <c r="Y170" s="42"/>
      <c r="Z170" s="8"/>
      <c r="AA170" s="9"/>
      <c r="AB170" s="10"/>
      <c r="AC170" s="11"/>
      <c r="AD170" s="14"/>
      <c r="AE170" s="12"/>
      <c r="AF170" s="13"/>
      <c r="AG170" s="16"/>
      <c r="AH170" s="118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</row>
    <row r="171" spans="1:48" ht="15" hidden="1">
      <c r="A171" s="2"/>
      <c r="B171" s="35"/>
      <c r="C171" s="166"/>
      <c r="D171" s="166"/>
      <c r="E171" s="37"/>
      <c r="F171" s="183"/>
      <c r="G171" s="191"/>
      <c r="H171" s="192"/>
      <c r="I171" s="193"/>
      <c r="J171" s="121"/>
      <c r="K171" s="196"/>
      <c r="L171" s="202"/>
      <c r="M171" s="202"/>
      <c r="N171" s="122"/>
      <c r="O171" s="124"/>
      <c r="P171" s="324"/>
      <c r="Q171" s="117"/>
      <c r="R171" s="113"/>
      <c r="S171" s="113"/>
      <c r="T171" s="204"/>
      <c r="U171" s="109"/>
      <c r="V171" s="109"/>
      <c r="W171" s="109"/>
      <c r="X171" s="110"/>
      <c r="Y171" s="118"/>
      <c r="Z171" s="118"/>
      <c r="AA171" s="118"/>
      <c r="AB171" s="118"/>
      <c r="AC171" s="11"/>
      <c r="AD171" s="14"/>
      <c r="AE171" s="12"/>
      <c r="AF171" s="13"/>
      <c r="AG171" s="16"/>
      <c r="AH171" s="118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</row>
    <row r="172" spans="1:48" ht="15" hidden="1">
      <c r="A172" s="2"/>
      <c r="B172" s="35"/>
      <c r="C172" s="166"/>
      <c r="D172" s="166"/>
      <c r="E172" s="37"/>
      <c r="F172" s="183"/>
      <c r="G172" s="191"/>
      <c r="H172" s="192"/>
      <c r="I172" s="193"/>
      <c r="J172" s="121"/>
      <c r="K172" s="196"/>
      <c r="L172" s="202"/>
      <c r="M172" s="202"/>
      <c r="N172" s="122"/>
      <c r="O172" s="124"/>
      <c r="P172" s="324"/>
      <c r="Q172" s="117"/>
      <c r="R172" s="113"/>
      <c r="S172" s="113"/>
      <c r="T172" s="204"/>
      <c r="U172" s="109"/>
      <c r="V172" s="109"/>
      <c r="W172" s="109"/>
      <c r="X172" s="110"/>
      <c r="Y172" s="118"/>
      <c r="Z172" s="118"/>
      <c r="AA172" s="118"/>
      <c r="AB172" s="118"/>
      <c r="AC172" s="11"/>
      <c r="AD172" s="14"/>
      <c r="AE172" s="12"/>
      <c r="AF172" s="13"/>
      <c r="AG172" s="16"/>
      <c r="AH172" s="118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</row>
    <row r="173" spans="1:48" ht="15" hidden="1">
      <c r="A173" s="2"/>
      <c r="B173" s="35"/>
      <c r="C173" s="166"/>
      <c r="D173" s="166"/>
      <c r="E173" s="37"/>
      <c r="F173" s="183"/>
      <c r="G173" s="191"/>
      <c r="H173" s="192"/>
      <c r="I173" s="193"/>
      <c r="J173" s="121"/>
      <c r="K173" s="196"/>
      <c r="L173" s="202"/>
      <c r="M173" s="202"/>
      <c r="N173" s="122"/>
      <c r="O173" s="124"/>
      <c r="P173" s="324"/>
      <c r="Q173" s="117"/>
      <c r="R173" s="113"/>
      <c r="S173" s="113"/>
      <c r="T173" s="204"/>
      <c r="U173" s="109"/>
      <c r="V173" s="109"/>
      <c r="W173" s="109"/>
      <c r="X173" s="110"/>
      <c r="Y173" s="118"/>
      <c r="Z173" s="118"/>
      <c r="AA173" s="118"/>
      <c r="AB173" s="118"/>
      <c r="AC173" s="11"/>
      <c r="AD173" s="14"/>
      <c r="AE173" s="12"/>
      <c r="AF173" s="13"/>
      <c r="AG173" s="16"/>
      <c r="AH173" s="118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</row>
    <row r="174" spans="1:48" ht="15" hidden="1">
      <c r="A174" s="2"/>
      <c r="B174" s="35"/>
      <c r="C174" s="166"/>
      <c r="D174" s="166"/>
      <c r="E174" s="37"/>
      <c r="F174" s="183"/>
      <c r="G174" s="191"/>
      <c r="H174" s="192"/>
      <c r="I174" s="193"/>
      <c r="J174" s="121"/>
      <c r="K174" s="196"/>
      <c r="L174" s="202"/>
      <c r="M174" s="202"/>
      <c r="N174" s="122"/>
      <c r="O174" s="124"/>
      <c r="P174" s="324"/>
      <c r="Q174" s="117"/>
      <c r="R174" s="113"/>
      <c r="S174" s="113"/>
      <c r="T174" s="204"/>
      <c r="U174" s="109"/>
      <c r="V174" s="109"/>
      <c r="W174" s="109"/>
      <c r="X174" s="110"/>
      <c r="Y174" s="118"/>
      <c r="Z174" s="118"/>
      <c r="AA174" s="118"/>
      <c r="AB174" s="118"/>
      <c r="AC174" s="11"/>
      <c r="AD174" s="14"/>
      <c r="AE174" s="12"/>
      <c r="AF174" s="13"/>
      <c r="AG174" s="16"/>
      <c r="AH174" s="118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</row>
    <row r="175" spans="1:48" ht="15" hidden="1">
      <c r="A175" s="2"/>
      <c r="B175" s="35"/>
      <c r="C175" s="166"/>
      <c r="D175" s="166"/>
      <c r="E175" s="37"/>
      <c r="F175" s="183"/>
      <c r="G175" s="191"/>
      <c r="H175" s="192"/>
      <c r="I175" s="193"/>
      <c r="J175" s="121"/>
      <c r="K175" s="196"/>
      <c r="L175" s="202"/>
      <c r="M175" s="202"/>
      <c r="N175" s="122"/>
      <c r="O175" s="124"/>
      <c r="P175" s="324"/>
      <c r="Q175" s="117"/>
      <c r="R175" s="113"/>
      <c r="S175" s="113"/>
      <c r="T175" s="204"/>
      <c r="U175" s="109"/>
      <c r="V175" s="109"/>
      <c r="W175" s="109"/>
      <c r="X175" s="110"/>
      <c r="Y175" s="118"/>
      <c r="Z175" s="118"/>
      <c r="AA175" s="118"/>
      <c r="AB175" s="118"/>
      <c r="AC175" s="11"/>
      <c r="AD175" s="14"/>
      <c r="AE175" s="12"/>
      <c r="AF175" s="13"/>
      <c r="AG175" s="16"/>
      <c r="AH175" s="118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</row>
    <row r="176" spans="1:48" ht="15" hidden="1">
      <c r="A176" s="2"/>
      <c r="B176" s="35"/>
      <c r="C176" s="166"/>
      <c r="D176" s="166"/>
      <c r="E176" s="37"/>
      <c r="F176" s="183"/>
      <c r="G176" s="191"/>
      <c r="H176" s="192"/>
      <c r="I176" s="193"/>
      <c r="J176" s="121"/>
      <c r="K176" s="196"/>
      <c r="L176" s="202"/>
      <c r="M176" s="202"/>
      <c r="N176" s="122"/>
      <c r="O176" s="124"/>
      <c r="P176" s="324"/>
      <c r="Q176" s="117"/>
      <c r="R176" s="113"/>
      <c r="S176" s="113"/>
      <c r="T176" s="204"/>
      <c r="U176" s="109"/>
      <c r="V176" s="109"/>
      <c r="W176" s="109"/>
      <c r="X176" s="110"/>
      <c r="Y176" s="118"/>
      <c r="Z176" s="118"/>
      <c r="AA176" s="118"/>
      <c r="AB176" s="118"/>
      <c r="AC176" s="11"/>
      <c r="AD176" s="14"/>
      <c r="AE176" s="12"/>
      <c r="AF176" s="13"/>
      <c r="AG176" s="16"/>
      <c r="AH176" s="118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</row>
    <row r="177" spans="1:48" ht="15" hidden="1">
      <c r="A177" s="2"/>
      <c r="B177" s="35"/>
      <c r="C177" s="166"/>
      <c r="D177" s="166"/>
      <c r="E177" s="37"/>
      <c r="F177" s="183"/>
      <c r="G177" s="191"/>
      <c r="H177" s="192"/>
      <c r="I177" s="193"/>
      <c r="J177" s="121"/>
      <c r="K177" s="196"/>
      <c r="L177" s="202"/>
      <c r="M177" s="202"/>
      <c r="N177" s="122"/>
      <c r="O177" s="124"/>
      <c r="P177" s="324"/>
      <c r="Q177" s="117"/>
      <c r="R177" s="113"/>
      <c r="S177" s="113"/>
      <c r="T177" s="204"/>
      <c r="U177" s="109"/>
      <c r="V177" s="109"/>
      <c r="W177" s="109"/>
      <c r="X177" s="110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</row>
    <row r="178" spans="1:48" ht="15" hidden="1">
      <c r="A178" s="2"/>
      <c r="B178" s="35"/>
      <c r="C178" s="166"/>
      <c r="D178" s="166"/>
      <c r="E178" s="37"/>
      <c r="F178" s="183"/>
      <c r="G178" s="191"/>
      <c r="H178" s="192"/>
      <c r="I178" s="193"/>
      <c r="J178" s="121"/>
      <c r="K178" s="196"/>
      <c r="L178" s="202"/>
      <c r="M178" s="202"/>
      <c r="N178" s="122"/>
      <c r="O178" s="124"/>
      <c r="P178" s="324"/>
      <c r="Q178" s="117"/>
      <c r="R178" s="113"/>
      <c r="S178" s="113"/>
      <c r="T178" s="204"/>
      <c r="U178" s="109"/>
      <c r="V178" s="109"/>
      <c r="W178" s="109"/>
      <c r="X178" s="110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</row>
    <row r="179" spans="1:48" ht="15" hidden="1">
      <c r="A179" s="2"/>
      <c r="B179" s="35"/>
      <c r="C179" s="166"/>
      <c r="D179" s="166"/>
      <c r="E179" s="37"/>
      <c r="F179" s="183"/>
      <c r="G179" s="191"/>
      <c r="H179" s="192"/>
      <c r="I179" s="193"/>
      <c r="J179" s="121"/>
      <c r="K179" s="196"/>
      <c r="L179" s="202"/>
      <c r="M179" s="202"/>
      <c r="N179" s="122"/>
      <c r="O179" s="124"/>
      <c r="P179" s="324"/>
      <c r="Q179" s="117"/>
      <c r="R179" s="113"/>
      <c r="S179" s="113"/>
      <c r="T179" s="204"/>
      <c r="U179" s="109"/>
      <c r="V179" s="109"/>
      <c r="W179" s="109"/>
      <c r="X179" s="110"/>
      <c r="Y179" s="118"/>
      <c r="Z179" s="118"/>
      <c r="AA179" s="118"/>
      <c r="AB179" s="118"/>
      <c r="AC179" s="118"/>
      <c r="AD179" s="118"/>
      <c r="AE179" s="118"/>
      <c r="AF179" s="118"/>
      <c r="AG179" s="110"/>
      <c r="AH179" s="118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</row>
    <row r="180" spans="1:48" ht="15" hidden="1">
      <c r="A180" s="2"/>
      <c r="B180" s="35"/>
      <c r="C180" s="166"/>
      <c r="D180" s="166"/>
      <c r="E180" s="37"/>
      <c r="F180" s="183"/>
      <c r="G180" s="191"/>
      <c r="H180" s="192"/>
      <c r="I180" s="193"/>
      <c r="J180" s="121"/>
      <c r="K180" s="196"/>
      <c r="L180" s="202"/>
      <c r="M180" s="202"/>
      <c r="N180" s="122"/>
      <c r="O180" s="124"/>
      <c r="P180" s="324"/>
      <c r="Q180" s="117"/>
      <c r="R180" s="113"/>
      <c r="S180" s="113"/>
      <c r="T180" s="204"/>
      <c r="U180" s="109"/>
      <c r="V180" s="109"/>
      <c r="W180" s="109"/>
      <c r="X180" s="110"/>
      <c r="Y180" s="118"/>
      <c r="Z180" s="118"/>
      <c r="AA180" s="118"/>
      <c r="AB180" s="118"/>
      <c r="AC180" s="118"/>
      <c r="AD180" s="118"/>
      <c r="AE180" s="118"/>
      <c r="AF180" s="118"/>
      <c r="AG180" s="110"/>
      <c r="AH180" s="118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</row>
    <row r="181" spans="1:48" ht="15" hidden="1">
      <c r="A181" s="2"/>
      <c r="B181" s="35"/>
      <c r="C181" s="166"/>
      <c r="D181" s="166"/>
      <c r="E181" s="37"/>
      <c r="F181" s="183"/>
      <c r="G181" s="191"/>
      <c r="H181" s="192"/>
      <c r="I181" s="193"/>
      <c r="J181" s="121"/>
      <c r="K181" s="196"/>
      <c r="L181" s="202"/>
      <c r="M181" s="202"/>
      <c r="N181" s="122"/>
      <c r="O181" s="124"/>
      <c r="P181" s="324"/>
      <c r="Q181" s="117"/>
      <c r="R181" s="113"/>
      <c r="S181" s="113"/>
      <c r="T181" s="204"/>
      <c r="U181" s="109"/>
      <c r="V181" s="109"/>
      <c r="W181" s="109"/>
      <c r="X181" s="110"/>
      <c r="Y181" s="118"/>
      <c r="Z181" s="118"/>
      <c r="AA181" s="118"/>
      <c r="AB181" s="118"/>
      <c r="AC181" s="118"/>
      <c r="AD181" s="118"/>
      <c r="AE181" s="118"/>
      <c r="AF181" s="118"/>
      <c r="AG181" s="110"/>
      <c r="AH181" s="118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</row>
    <row r="182" spans="1:48" ht="15" hidden="1">
      <c r="A182" s="2"/>
      <c r="B182" s="35"/>
      <c r="C182" s="166"/>
      <c r="D182" s="166"/>
      <c r="E182" s="37"/>
      <c r="F182" s="183"/>
      <c r="G182" s="191"/>
      <c r="H182" s="192"/>
      <c r="I182" s="193"/>
      <c r="J182" s="121"/>
      <c r="K182" s="196"/>
      <c r="L182" s="202"/>
      <c r="M182" s="202"/>
      <c r="N182" s="122"/>
      <c r="O182" s="124"/>
      <c r="P182" s="324"/>
      <c r="Q182" s="117"/>
      <c r="R182" s="113"/>
      <c r="S182" s="113"/>
      <c r="T182" s="204"/>
      <c r="U182" s="109"/>
      <c r="V182" s="109"/>
      <c r="W182" s="109"/>
      <c r="X182" s="110"/>
      <c r="Y182" s="118"/>
      <c r="Z182" s="118"/>
      <c r="AA182" s="118"/>
      <c r="AB182" s="118"/>
      <c r="AC182" s="118"/>
      <c r="AD182" s="118"/>
      <c r="AE182" s="118"/>
      <c r="AF182" s="118"/>
      <c r="AG182" s="110"/>
      <c r="AH182" s="118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</row>
    <row r="183" spans="1:48" ht="15" hidden="1">
      <c r="A183" s="2"/>
      <c r="B183" s="35"/>
      <c r="C183" s="166"/>
      <c r="D183" s="166"/>
      <c r="E183" s="37"/>
      <c r="F183" s="183"/>
      <c r="G183" s="191"/>
      <c r="H183" s="192"/>
      <c r="I183" s="193"/>
      <c r="J183" s="121"/>
      <c r="K183" s="196"/>
      <c r="L183" s="202"/>
      <c r="M183" s="202"/>
      <c r="N183" s="122"/>
      <c r="O183" s="124"/>
      <c r="P183" s="324"/>
      <c r="Q183" s="117"/>
      <c r="R183" s="113"/>
      <c r="S183" s="113"/>
      <c r="T183" s="204"/>
      <c r="U183" s="109"/>
      <c r="V183" s="109"/>
      <c r="W183" s="109"/>
      <c r="X183" s="110"/>
      <c r="Y183" s="118"/>
      <c r="Z183" s="118"/>
      <c r="AA183" s="118"/>
      <c r="AB183" s="118"/>
      <c r="AC183" s="118"/>
      <c r="AD183" s="118"/>
      <c r="AE183" s="118"/>
      <c r="AF183" s="118"/>
      <c r="AG183" s="110"/>
      <c r="AH183" s="118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</row>
    <row r="184" spans="1:48" ht="15" hidden="1">
      <c r="A184" s="2"/>
      <c r="B184" s="35"/>
      <c r="C184" s="166"/>
      <c r="D184" s="166"/>
      <c r="E184" s="37"/>
      <c r="F184" s="183"/>
      <c r="G184" s="191"/>
      <c r="H184" s="192"/>
      <c r="I184" s="193"/>
      <c r="J184" s="121"/>
      <c r="K184" s="196"/>
      <c r="L184" s="202"/>
      <c r="M184" s="202"/>
      <c r="N184" s="122"/>
      <c r="O184" s="124"/>
      <c r="P184" s="324"/>
      <c r="Q184" s="117"/>
      <c r="R184" s="113"/>
      <c r="S184" s="113"/>
      <c r="T184" s="204"/>
      <c r="U184" s="109"/>
      <c r="V184" s="109"/>
      <c r="W184" s="109"/>
      <c r="X184" s="110"/>
      <c r="Y184" s="118"/>
      <c r="Z184" s="118"/>
      <c r="AA184" s="118"/>
      <c r="AB184" s="118"/>
      <c r="AC184" s="118"/>
      <c r="AD184" s="118"/>
      <c r="AE184" s="118"/>
      <c r="AF184" s="118"/>
      <c r="AG184" s="110"/>
      <c r="AH184" s="118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</row>
    <row r="185" spans="1:48" ht="15" hidden="1">
      <c r="A185" s="2"/>
      <c r="B185" s="35"/>
      <c r="C185" s="166"/>
      <c r="D185" s="166"/>
      <c r="E185" s="37"/>
      <c r="F185" s="183"/>
      <c r="G185" s="191"/>
      <c r="H185" s="192"/>
      <c r="I185" s="193"/>
      <c r="J185" s="121"/>
      <c r="K185" s="196"/>
      <c r="L185" s="202"/>
      <c r="M185" s="202"/>
      <c r="N185" s="122"/>
      <c r="O185" s="124"/>
      <c r="P185" s="324"/>
      <c r="Q185" s="117"/>
      <c r="R185" s="113"/>
      <c r="S185" s="113"/>
      <c r="T185" s="204"/>
      <c r="U185" s="109"/>
      <c r="V185" s="109"/>
      <c r="W185" s="109"/>
      <c r="X185" s="110"/>
      <c r="Y185" s="118"/>
      <c r="Z185" s="118"/>
      <c r="AA185" s="118"/>
      <c r="AB185" s="118"/>
      <c r="AC185" s="118"/>
      <c r="AD185" s="118"/>
      <c r="AE185" s="118"/>
      <c r="AF185" s="118"/>
      <c r="AG185" s="110"/>
      <c r="AH185" s="118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</row>
    <row r="186" spans="1:48" ht="15" hidden="1">
      <c r="A186" s="2"/>
      <c r="B186" s="35"/>
      <c r="C186" s="166"/>
      <c r="D186" s="166"/>
      <c r="E186" s="37"/>
      <c r="F186" s="183"/>
      <c r="G186" s="191"/>
      <c r="H186" s="192"/>
      <c r="I186" s="193"/>
      <c r="J186" s="121"/>
      <c r="K186" s="196"/>
      <c r="L186" s="202"/>
      <c r="M186" s="202"/>
      <c r="N186" s="122"/>
      <c r="O186" s="124"/>
      <c r="P186" s="324"/>
      <c r="Q186" s="117"/>
      <c r="R186" s="113"/>
      <c r="S186" s="113"/>
      <c r="T186" s="204"/>
      <c r="U186" s="109"/>
      <c r="V186" s="109"/>
      <c r="W186" s="109"/>
      <c r="X186" s="110"/>
      <c r="Y186" s="118"/>
      <c r="Z186" s="118"/>
      <c r="AA186" s="118"/>
      <c r="AB186" s="118"/>
      <c r="AC186" s="118"/>
      <c r="AD186" s="118"/>
      <c r="AE186" s="118"/>
      <c r="AF186" s="118"/>
      <c r="AG186" s="110"/>
      <c r="AH186" s="118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</row>
    <row r="187" spans="1:48" ht="15" hidden="1">
      <c r="A187" s="2"/>
      <c r="B187" s="35"/>
      <c r="C187" s="166"/>
      <c r="D187" s="166"/>
      <c r="E187" s="37"/>
      <c r="F187" s="183"/>
      <c r="G187" s="191"/>
      <c r="H187" s="192"/>
      <c r="I187" s="193"/>
      <c r="J187" s="121"/>
      <c r="K187" s="196"/>
      <c r="L187" s="202"/>
      <c r="M187" s="202"/>
      <c r="N187" s="122"/>
      <c r="O187" s="124"/>
      <c r="P187" s="324"/>
      <c r="Q187" s="117"/>
      <c r="R187" s="113"/>
      <c r="S187" s="113"/>
      <c r="T187" s="204"/>
      <c r="U187" s="109"/>
      <c r="V187" s="109"/>
      <c r="W187" s="109"/>
      <c r="X187" s="110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</row>
    <row r="188" spans="1:48" ht="15" hidden="1">
      <c r="A188" s="2"/>
      <c r="B188" s="35"/>
      <c r="C188" s="166"/>
      <c r="D188" s="166"/>
      <c r="E188" s="37"/>
      <c r="F188" s="183"/>
      <c r="G188" s="191"/>
      <c r="H188" s="192"/>
      <c r="I188" s="193"/>
      <c r="J188" s="121"/>
      <c r="K188" s="196"/>
      <c r="L188" s="202"/>
      <c r="M188" s="202"/>
      <c r="N188" s="122"/>
      <c r="O188" s="124"/>
      <c r="P188" s="324"/>
      <c r="Q188" s="117"/>
      <c r="R188" s="113"/>
      <c r="S188" s="113"/>
      <c r="T188" s="204"/>
      <c r="U188" s="109"/>
      <c r="V188" s="109"/>
      <c r="W188" s="109"/>
      <c r="X188" s="110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</row>
    <row r="189" spans="1:48" ht="15" hidden="1">
      <c r="A189" s="2"/>
      <c r="B189" s="35"/>
      <c r="C189" s="166"/>
      <c r="D189" s="166"/>
      <c r="E189" s="37"/>
      <c r="F189" s="183"/>
      <c r="G189" s="191"/>
      <c r="H189" s="192"/>
      <c r="I189" s="193"/>
      <c r="J189" s="121"/>
      <c r="K189" s="196"/>
      <c r="L189" s="202"/>
      <c r="M189" s="202"/>
      <c r="N189" s="122"/>
      <c r="O189" s="124"/>
      <c r="P189" s="324"/>
      <c r="Q189" s="117"/>
      <c r="R189" s="113"/>
      <c r="S189" s="113"/>
      <c r="T189" s="204"/>
      <c r="U189" s="109"/>
      <c r="V189" s="109"/>
      <c r="W189" s="109"/>
      <c r="X189" s="110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</row>
    <row r="190" spans="1:48" ht="15" hidden="1">
      <c r="A190" s="2"/>
      <c r="B190" s="35"/>
      <c r="C190" s="166"/>
      <c r="D190" s="166"/>
      <c r="E190" s="37"/>
      <c r="F190" s="183"/>
      <c r="G190" s="191"/>
      <c r="H190" s="192"/>
      <c r="I190" s="193"/>
      <c r="J190" s="121"/>
      <c r="K190" s="196"/>
      <c r="L190" s="202"/>
      <c r="M190" s="202"/>
      <c r="N190" s="122"/>
      <c r="O190" s="124"/>
      <c r="P190" s="324"/>
      <c r="Q190" s="117"/>
      <c r="R190" s="113"/>
      <c r="S190" s="113"/>
      <c r="T190" s="204"/>
      <c r="U190" s="109"/>
      <c r="V190" s="109"/>
      <c r="W190" s="109"/>
      <c r="X190" s="110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</row>
    <row r="191" spans="1:48" ht="15" hidden="1">
      <c r="A191" s="2"/>
      <c r="B191" s="35"/>
      <c r="C191" s="166"/>
      <c r="D191" s="166"/>
      <c r="E191" s="37"/>
      <c r="F191" s="183"/>
      <c r="G191" s="191"/>
      <c r="H191" s="192"/>
      <c r="I191" s="193"/>
      <c r="J191" s="121"/>
      <c r="K191" s="196"/>
      <c r="L191" s="202"/>
      <c r="M191" s="202"/>
      <c r="N191" s="122"/>
      <c r="O191" s="124"/>
      <c r="P191" s="324"/>
      <c r="Q191" s="117"/>
      <c r="R191" s="113"/>
      <c r="S191" s="113"/>
      <c r="T191" s="204"/>
      <c r="U191" s="109"/>
      <c r="V191" s="109"/>
      <c r="W191" s="109"/>
      <c r="X191" s="110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</row>
    <row r="192" spans="1:48" ht="15" hidden="1">
      <c r="A192" s="2"/>
      <c r="B192" s="35"/>
      <c r="C192" s="166"/>
      <c r="D192" s="166"/>
      <c r="E192" s="37"/>
      <c r="F192" s="183"/>
      <c r="G192" s="191"/>
      <c r="H192" s="192"/>
      <c r="I192" s="193"/>
      <c r="J192" s="121"/>
      <c r="K192" s="196"/>
      <c r="L192" s="202"/>
      <c r="M192" s="202"/>
      <c r="N192" s="122"/>
      <c r="O192" s="124"/>
      <c r="P192" s="324"/>
      <c r="Q192" s="117"/>
      <c r="R192" s="113"/>
      <c r="S192" s="113"/>
      <c r="T192" s="204"/>
      <c r="U192" s="109"/>
      <c r="V192" s="109"/>
      <c r="W192" s="109"/>
      <c r="X192" s="110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</row>
    <row r="193" spans="1:48" ht="15" hidden="1">
      <c r="A193" s="2"/>
      <c r="B193" s="35"/>
      <c r="C193" s="166"/>
      <c r="D193" s="166"/>
      <c r="E193" s="37"/>
      <c r="F193" s="183"/>
      <c r="G193" s="191"/>
      <c r="H193" s="192"/>
      <c r="I193" s="193"/>
      <c r="J193" s="121"/>
      <c r="K193" s="196"/>
      <c r="L193" s="202"/>
      <c r="M193" s="202"/>
      <c r="N193" s="122"/>
      <c r="O193" s="124"/>
      <c r="P193" s="324"/>
      <c r="Q193" s="117"/>
      <c r="R193" s="113"/>
      <c r="S193" s="113"/>
      <c r="T193" s="204"/>
      <c r="U193" s="109"/>
      <c r="V193" s="109"/>
      <c r="W193" s="109"/>
      <c r="X193" s="110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</row>
    <row r="194" spans="1:48" ht="15" hidden="1">
      <c r="A194" s="2"/>
      <c r="B194" s="35"/>
      <c r="C194" s="166"/>
      <c r="D194" s="166"/>
      <c r="E194" s="37"/>
      <c r="F194" s="183"/>
      <c r="G194" s="191"/>
      <c r="H194" s="192"/>
      <c r="I194" s="193"/>
      <c r="J194" s="121"/>
      <c r="K194" s="196"/>
      <c r="L194" s="202"/>
      <c r="M194" s="202"/>
      <c r="N194" s="122"/>
      <c r="O194" s="124"/>
      <c r="P194" s="324"/>
      <c r="Q194" s="117"/>
      <c r="R194" s="113"/>
      <c r="S194" s="113"/>
      <c r="T194" s="204"/>
      <c r="U194" s="109"/>
      <c r="V194" s="109"/>
      <c r="W194" s="109"/>
      <c r="X194" s="110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</row>
    <row r="195" spans="1:48" ht="15" hidden="1">
      <c r="A195" s="2"/>
      <c r="B195" s="35"/>
      <c r="C195" s="166"/>
      <c r="D195" s="166"/>
      <c r="E195" s="37"/>
      <c r="F195" s="183"/>
      <c r="G195" s="191"/>
      <c r="H195" s="192"/>
      <c r="I195" s="193"/>
      <c r="J195" s="121"/>
      <c r="K195" s="196"/>
      <c r="L195" s="202"/>
      <c r="M195" s="202"/>
      <c r="N195" s="122"/>
      <c r="O195" s="124"/>
      <c r="P195" s="324"/>
      <c r="Q195" s="117"/>
      <c r="R195" s="113"/>
      <c r="S195" s="113"/>
      <c r="T195" s="204"/>
      <c r="U195" s="109"/>
      <c r="V195" s="109"/>
      <c r="W195" s="109"/>
      <c r="X195" s="110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</row>
    <row r="196" spans="1:48" ht="15" hidden="1">
      <c r="A196" s="2"/>
      <c r="B196" s="35"/>
      <c r="C196" s="166"/>
      <c r="D196" s="166"/>
      <c r="E196" s="37"/>
      <c r="F196" s="183"/>
      <c r="G196" s="191"/>
      <c r="H196" s="192"/>
      <c r="I196" s="193"/>
      <c r="J196" s="121"/>
      <c r="K196" s="196"/>
      <c r="L196" s="202"/>
      <c r="M196" s="202"/>
      <c r="N196" s="122"/>
      <c r="O196" s="124"/>
      <c r="P196" s="324"/>
      <c r="Q196" s="117"/>
      <c r="R196" s="113"/>
      <c r="S196" s="113"/>
      <c r="T196" s="204"/>
      <c r="U196" s="109"/>
      <c r="V196" s="109"/>
      <c r="W196" s="109"/>
      <c r="X196" s="110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</row>
    <row r="197" spans="1:48" ht="15" hidden="1">
      <c r="A197" s="2"/>
      <c r="B197" s="35"/>
      <c r="C197" s="166"/>
      <c r="D197" s="166"/>
      <c r="E197" s="37"/>
      <c r="F197" s="183"/>
      <c r="G197" s="191"/>
      <c r="H197" s="192"/>
      <c r="I197" s="193"/>
      <c r="J197" s="121"/>
      <c r="K197" s="196"/>
      <c r="L197" s="202"/>
      <c r="M197" s="202"/>
      <c r="N197" s="122"/>
      <c r="O197" s="124"/>
      <c r="P197" s="324"/>
      <c r="Q197" s="117"/>
      <c r="R197" s="113"/>
      <c r="S197" s="113"/>
      <c r="T197" s="204"/>
      <c r="U197" s="109"/>
      <c r="V197" s="109"/>
      <c r="W197" s="109"/>
      <c r="X197" s="110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</row>
    <row r="198" spans="1:48" ht="15" hidden="1">
      <c r="A198" s="2"/>
      <c r="B198" s="35"/>
      <c r="C198" s="166"/>
      <c r="D198" s="166"/>
      <c r="E198" s="37"/>
      <c r="F198" s="183"/>
      <c r="G198" s="191"/>
      <c r="H198" s="192"/>
      <c r="I198" s="193"/>
      <c r="J198" s="121"/>
      <c r="K198" s="196"/>
      <c r="L198" s="202"/>
      <c r="M198" s="202"/>
      <c r="N198" s="122"/>
      <c r="O198" s="124"/>
      <c r="P198" s="324"/>
      <c r="Q198" s="117"/>
      <c r="R198" s="113"/>
      <c r="S198" s="113"/>
      <c r="T198" s="204"/>
      <c r="U198" s="109"/>
      <c r="V198" s="109"/>
      <c r="W198" s="109"/>
      <c r="X198" s="110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</row>
    <row r="199" spans="1:48" ht="15" hidden="1">
      <c r="A199" s="2"/>
      <c r="B199" s="35"/>
      <c r="C199" s="166"/>
      <c r="D199" s="166"/>
      <c r="E199" s="37"/>
      <c r="F199" s="183"/>
      <c r="G199" s="191"/>
      <c r="H199" s="192"/>
      <c r="I199" s="193"/>
      <c r="J199" s="121"/>
      <c r="K199" s="196"/>
      <c r="L199" s="202"/>
      <c r="M199" s="202"/>
      <c r="N199" s="122"/>
      <c r="O199" s="124"/>
      <c r="P199" s="324"/>
      <c r="Q199" s="117"/>
      <c r="R199" s="113"/>
      <c r="S199" s="113"/>
      <c r="T199" s="204"/>
      <c r="U199" s="109"/>
      <c r="V199" s="109"/>
      <c r="W199" s="109"/>
      <c r="X199" s="110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</row>
    <row r="200" spans="1:48" ht="15" hidden="1">
      <c r="A200" s="2"/>
      <c r="B200" s="35"/>
      <c r="C200" s="166"/>
      <c r="D200" s="166"/>
      <c r="E200" s="37"/>
      <c r="F200" s="183"/>
      <c r="G200" s="191"/>
      <c r="H200" s="192"/>
      <c r="I200" s="193"/>
      <c r="J200" s="121"/>
      <c r="K200" s="196"/>
      <c r="L200" s="202"/>
      <c r="M200" s="202"/>
      <c r="N200" s="122"/>
      <c r="O200" s="124"/>
      <c r="P200" s="324"/>
      <c r="Q200" s="117"/>
      <c r="R200" s="113"/>
      <c r="S200" s="113"/>
      <c r="T200" s="204"/>
      <c r="U200" s="109"/>
      <c r="V200" s="109"/>
      <c r="W200" s="109"/>
      <c r="X200" s="110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</row>
    <row r="201" spans="1:48" ht="15" hidden="1">
      <c r="A201" s="2"/>
      <c r="B201" s="35"/>
      <c r="C201" s="166"/>
      <c r="D201" s="166"/>
      <c r="E201" s="37"/>
      <c r="F201" s="183"/>
      <c r="G201" s="191"/>
      <c r="H201" s="192"/>
      <c r="I201" s="193"/>
      <c r="J201" s="121"/>
      <c r="K201" s="196"/>
      <c r="L201" s="202"/>
      <c r="M201" s="202"/>
      <c r="N201" s="122"/>
      <c r="O201" s="124"/>
      <c r="P201" s="324"/>
      <c r="Q201" s="117"/>
      <c r="R201" s="113"/>
      <c r="S201" s="113"/>
      <c r="T201" s="204"/>
      <c r="U201" s="109"/>
      <c r="V201" s="109"/>
      <c r="W201" s="109"/>
      <c r="X201" s="110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</row>
    <row r="202" spans="1:48" ht="15" hidden="1">
      <c r="A202" s="2"/>
      <c r="B202" s="35"/>
      <c r="C202" s="166"/>
      <c r="D202" s="166"/>
      <c r="E202" s="37"/>
      <c r="F202" s="183"/>
      <c r="G202" s="191"/>
      <c r="H202" s="192"/>
      <c r="I202" s="193"/>
      <c r="J202" s="121"/>
      <c r="K202" s="196"/>
      <c r="L202" s="202"/>
      <c r="M202" s="202"/>
      <c r="N202" s="122"/>
      <c r="O202" s="124"/>
      <c r="P202" s="324"/>
      <c r="Q202" s="117"/>
      <c r="R202" s="113"/>
      <c r="S202" s="113"/>
      <c r="T202" s="204"/>
      <c r="U202" s="109"/>
      <c r="V202" s="109"/>
      <c r="W202" s="109"/>
      <c r="X202" s="110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</row>
    <row r="203" spans="1:48" ht="15" hidden="1">
      <c r="A203" s="2"/>
      <c r="B203" s="35"/>
      <c r="C203" s="166"/>
      <c r="D203" s="166"/>
      <c r="E203" s="37"/>
      <c r="F203" s="183"/>
      <c r="G203" s="191"/>
      <c r="H203" s="192"/>
      <c r="I203" s="193"/>
      <c r="J203" s="121"/>
      <c r="K203" s="196"/>
      <c r="L203" s="202"/>
      <c r="M203" s="202"/>
      <c r="N203" s="122"/>
      <c r="O203" s="124"/>
      <c r="P203" s="324"/>
      <c r="Q203" s="117"/>
      <c r="R203" s="113"/>
      <c r="S203" s="113"/>
      <c r="T203" s="204"/>
      <c r="U203" s="109"/>
      <c r="V203" s="109"/>
      <c r="W203" s="109"/>
      <c r="X203" s="110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</row>
    <row r="204" spans="1:48" ht="15" hidden="1">
      <c r="A204" s="2"/>
      <c r="B204" s="35"/>
      <c r="C204" s="166"/>
      <c r="D204" s="166"/>
      <c r="E204" s="37"/>
      <c r="F204" s="183"/>
      <c r="G204" s="191"/>
      <c r="H204" s="192"/>
      <c r="I204" s="193"/>
      <c r="J204" s="121"/>
      <c r="K204" s="196"/>
      <c r="L204" s="202"/>
      <c r="M204" s="202"/>
      <c r="N204" s="122"/>
      <c r="O204" s="124"/>
      <c r="P204" s="324"/>
      <c r="Q204" s="117"/>
      <c r="R204" s="113"/>
      <c r="S204" s="113"/>
      <c r="T204" s="204"/>
      <c r="U204" s="109"/>
      <c r="V204" s="109"/>
      <c r="W204" s="109"/>
      <c r="X204" s="110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</row>
    <row r="205" spans="1:48" ht="15" hidden="1">
      <c r="A205" s="2"/>
      <c r="B205" s="35"/>
      <c r="C205" s="166"/>
      <c r="D205" s="166"/>
      <c r="E205" s="37"/>
      <c r="F205" s="183"/>
      <c r="G205" s="191"/>
      <c r="H205" s="192"/>
      <c r="I205" s="193"/>
      <c r="J205" s="121"/>
      <c r="K205" s="196"/>
      <c r="L205" s="202"/>
      <c r="M205" s="202"/>
      <c r="N205" s="122"/>
      <c r="O205" s="124"/>
      <c r="P205" s="324"/>
      <c r="Q205" s="117"/>
      <c r="R205" s="113"/>
      <c r="S205" s="113"/>
      <c r="T205" s="204"/>
      <c r="U205" s="109"/>
      <c r="V205" s="109"/>
      <c r="W205" s="109"/>
      <c r="X205" s="110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</row>
    <row r="206" spans="1:48" ht="15" hidden="1">
      <c r="A206" s="2"/>
      <c r="B206" s="35"/>
      <c r="C206" s="166"/>
      <c r="D206" s="166"/>
      <c r="E206" s="37"/>
      <c r="F206" s="183"/>
      <c r="G206" s="191"/>
      <c r="H206" s="192"/>
      <c r="I206" s="193"/>
      <c r="J206" s="121"/>
      <c r="K206" s="196"/>
      <c r="L206" s="202"/>
      <c r="M206" s="202"/>
      <c r="N206" s="122"/>
      <c r="O206" s="124"/>
      <c r="P206" s="324"/>
      <c r="Q206" s="117"/>
      <c r="R206" s="113"/>
      <c r="S206" s="113"/>
      <c r="T206" s="204"/>
      <c r="U206" s="109"/>
      <c r="V206" s="109"/>
      <c r="W206" s="109"/>
      <c r="X206" s="110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</row>
    <row r="207" spans="1:48" ht="15" hidden="1">
      <c r="A207" s="2"/>
      <c r="B207" s="35"/>
      <c r="C207" s="166"/>
      <c r="D207" s="166"/>
      <c r="E207" s="37"/>
      <c r="F207" s="183"/>
      <c r="G207" s="191"/>
      <c r="H207" s="192"/>
      <c r="I207" s="193"/>
      <c r="J207" s="121"/>
      <c r="K207" s="196"/>
      <c r="L207" s="202"/>
      <c r="M207" s="202"/>
      <c r="N207" s="122"/>
      <c r="O207" s="124"/>
      <c r="P207" s="324"/>
      <c r="Q207" s="117"/>
      <c r="R207" s="113"/>
      <c r="S207" s="113"/>
      <c r="T207" s="204"/>
      <c r="U207" s="109"/>
      <c r="V207" s="109"/>
      <c r="W207" s="109"/>
      <c r="X207" s="110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</row>
    <row r="208" spans="1:48" ht="15" hidden="1">
      <c r="A208" s="2"/>
      <c r="B208" s="35"/>
      <c r="C208" s="166"/>
      <c r="D208" s="166"/>
      <c r="E208" s="37"/>
      <c r="F208" s="183"/>
      <c r="G208" s="191"/>
      <c r="H208" s="192"/>
      <c r="I208" s="193"/>
      <c r="J208" s="121"/>
      <c r="K208" s="196"/>
      <c r="L208" s="202"/>
      <c r="M208" s="202"/>
      <c r="N208" s="122"/>
      <c r="O208" s="124"/>
      <c r="P208" s="324"/>
      <c r="Q208" s="117"/>
      <c r="R208" s="113"/>
      <c r="S208" s="113"/>
      <c r="T208" s="204"/>
      <c r="U208" s="110"/>
      <c r="V208" s="110"/>
      <c r="W208" s="110"/>
      <c r="X208" s="110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</row>
    <row r="209" spans="1:48" ht="15" hidden="1">
      <c r="A209" s="2"/>
      <c r="B209" s="35"/>
      <c r="C209" s="166"/>
      <c r="D209" s="166"/>
      <c r="E209" s="37"/>
      <c r="F209" s="183"/>
      <c r="G209" s="191"/>
      <c r="H209" s="192"/>
      <c r="I209" s="193"/>
      <c r="J209" s="121"/>
      <c r="K209" s="196"/>
      <c r="L209" s="202"/>
      <c r="M209" s="202"/>
      <c r="N209" s="122"/>
      <c r="O209" s="124"/>
      <c r="P209" s="324"/>
      <c r="Q209" s="117"/>
      <c r="R209" s="113"/>
      <c r="S209" s="113"/>
      <c r="T209" s="204"/>
      <c r="U209" s="110"/>
      <c r="V209" s="110"/>
      <c r="W209" s="110"/>
      <c r="X209" s="110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</row>
    <row r="210" spans="1:48" ht="15" hidden="1">
      <c r="A210" s="2"/>
      <c r="B210" s="35"/>
      <c r="C210" s="166"/>
      <c r="D210" s="166"/>
      <c r="E210" s="37"/>
      <c r="F210" s="183"/>
      <c r="G210" s="191"/>
      <c r="H210" s="192"/>
      <c r="I210" s="193"/>
      <c r="J210" s="121"/>
      <c r="K210" s="196"/>
      <c r="L210" s="202"/>
      <c r="M210" s="202"/>
      <c r="N210" s="122"/>
      <c r="O210" s="124"/>
      <c r="P210" s="324"/>
      <c r="Q210" s="117"/>
      <c r="R210" s="113"/>
      <c r="S210" s="113"/>
      <c r="T210" s="204"/>
      <c r="U210" s="110"/>
      <c r="V210" s="110"/>
      <c r="W210" s="110"/>
      <c r="X210" s="110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</row>
    <row r="211" spans="1:48" ht="15" hidden="1">
      <c r="A211" s="2"/>
      <c r="B211" s="35"/>
      <c r="C211" s="166"/>
      <c r="D211" s="166"/>
      <c r="E211" s="37"/>
      <c r="F211" s="183"/>
      <c r="G211" s="191"/>
      <c r="H211" s="192"/>
      <c r="I211" s="193"/>
      <c r="J211" s="121"/>
      <c r="K211" s="196"/>
      <c r="L211" s="202"/>
      <c r="M211" s="202"/>
      <c r="N211" s="122"/>
      <c r="O211" s="124"/>
      <c r="P211" s="324"/>
      <c r="Q211" s="117"/>
      <c r="R211" s="113"/>
      <c r="S211" s="113"/>
      <c r="T211" s="204"/>
      <c r="U211" s="110"/>
      <c r="V211" s="110"/>
      <c r="W211" s="110"/>
      <c r="X211" s="110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</row>
    <row r="212" spans="1:48" ht="15" hidden="1">
      <c r="A212" s="2"/>
      <c r="B212" s="35"/>
      <c r="C212" s="166"/>
      <c r="D212" s="166"/>
      <c r="E212" s="37"/>
      <c r="F212" s="183"/>
      <c r="G212" s="191"/>
      <c r="H212" s="192"/>
      <c r="I212" s="193"/>
      <c r="J212" s="121"/>
      <c r="K212" s="196"/>
      <c r="L212" s="202"/>
      <c r="M212" s="202"/>
      <c r="N212" s="122"/>
      <c r="O212" s="124"/>
      <c r="P212" s="324"/>
      <c r="Q212" s="117"/>
      <c r="R212" s="113"/>
      <c r="S212" s="113"/>
      <c r="T212" s="204"/>
      <c r="U212" s="110"/>
      <c r="V212" s="110"/>
      <c r="W212" s="110"/>
      <c r="X212" s="110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</row>
    <row r="213" spans="1:48" ht="15" hidden="1">
      <c r="A213" s="2"/>
      <c r="B213" s="35"/>
      <c r="C213" s="166"/>
      <c r="D213" s="166"/>
      <c r="E213" s="37"/>
      <c r="F213" s="183"/>
      <c r="G213" s="191"/>
      <c r="H213" s="192"/>
      <c r="I213" s="193"/>
      <c r="J213" s="121"/>
      <c r="K213" s="196"/>
      <c r="L213" s="202"/>
      <c r="M213" s="202"/>
      <c r="N213" s="122"/>
      <c r="O213" s="124"/>
      <c r="P213" s="324"/>
      <c r="Q213" s="117"/>
      <c r="R213" s="113"/>
      <c r="S213" s="113"/>
      <c r="T213" s="204"/>
      <c r="U213" s="110"/>
      <c r="V213" s="110"/>
      <c r="W213" s="110"/>
      <c r="X213" s="110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</row>
    <row r="214" spans="1:48" ht="15" hidden="1">
      <c r="A214" s="2"/>
      <c r="B214" s="35"/>
      <c r="C214" s="166"/>
      <c r="D214" s="166"/>
      <c r="E214" s="37"/>
      <c r="F214" s="183"/>
      <c r="G214" s="191"/>
      <c r="H214" s="192"/>
      <c r="I214" s="193"/>
      <c r="J214" s="121"/>
      <c r="K214" s="196"/>
      <c r="L214" s="202"/>
      <c r="M214" s="202"/>
      <c r="N214" s="122"/>
      <c r="O214" s="124"/>
      <c r="P214" s="324"/>
      <c r="Q214" s="117"/>
      <c r="R214" s="113"/>
      <c r="S214" s="113"/>
      <c r="T214" s="204"/>
      <c r="U214" s="110"/>
      <c r="V214" s="110"/>
      <c r="W214" s="110"/>
      <c r="X214" s="110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</row>
    <row r="215" spans="1:48" ht="15" hidden="1">
      <c r="A215" s="2"/>
      <c r="B215" s="35"/>
      <c r="C215" s="166"/>
      <c r="D215" s="166"/>
      <c r="E215" s="37"/>
      <c r="F215" s="183"/>
      <c r="G215" s="191"/>
      <c r="H215" s="192"/>
      <c r="I215" s="193"/>
      <c r="J215" s="121"/>
      <c r="K215" s="196"/>
      <c r="L215" s="202"/>
      <c r="M215" s="202"/>
      <c r="N215" s="122"/>
      <c r="O215" s="124"/>
      <c r="P215" s="324"/>
      <c r="Q215" s="117"/>
      <c r="R215" s="113"/>
      <c r="S215" s="113"/>
      <c r="T215" s="204"/>
      <c r="U215" s="110"/>
      <c r="V215" s="110"/>
      <c r="W215" s="110"/>
      <c r="X215" s="110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</row>
    <row r="216" spans="1:48" ht="15" hidden="1">
      <c r="A216" s="2"/>
      <c r="B216" s="35"/>
      <c r="C216" s="166"/>
      <c r="D216" s="166"/>
      <c r="E216" s="37"/>
      <c r="F216" s="183"/>
      <c r="G216" s="191"/>
      <c r="H216" s="192"/>
      <c r="I216" s="193"/>
      <c r="J216" s="121"/>
      <c r="K216" s="196"/>
      <c r="L216" s="202"/>
      <c r="M216" s="202"/>
      <c r="N216" s="122"/>
      <c r="O216" s="124"/>
      <c r="P216" s="324"/>
      <c r="Q216" s="117"/>
      <c r="R216" s="113"/>
      <c r="S216" s="113"/>
      <c r="T216" s="204"/>
      <c r="U216" s="110"/>
      <c r="V216" s="110"/>
      <c r="W216" s="110"/>
      <c r="X216" s="110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</row>
    <row r="217" spans="1:48" ht="15" hidden="1">
      <c r="A217" s="2"/>
      <c r="B217" s="35"/>
      <c r="C217" s="166"/>
      <c r="D217" s="166"/>
      <c r="E217" s="37"/>
      <c r="F217" s="183"/>
      <c r="G217" s="191"/>
      <c r="H217" s="192"/>
      <c r="I217" s="193"/>
      <c r="J217" s="121"/>
      <c r="K217" s="196"/>
      <c r="L217" s="202"/>
      <c r="M217" s="202"/>
      <c r="N217" s="122"/>
      <c r="O217" s="124"/>
      <c r="P217" s="324"/>
      <c r="Q217" s="117"/>
      <c r="R217" s="113"/>
      <c r="S217" s="113"/>
      <c r="T217" s="204"/>
      <c r="U217" s="110"/>
      <c r="V217" s="110"/>
      <c r="W217" s="110"/>
      <c r="X217" s="110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</row>
    <row r="218" spans="1:48" ht="15" hidden="1">
      <c r="A218" s="2"/>
      <c r="B218" s="35"/>
      <c r="C218" s="166"/>
      <c r="D218" s="166"/>
      <c r="E218" s="37"/>
      <c r="F218" s="183"/>
      <c r="G218" s="191"/>
      <c r="H218" s="192"/>
      <c r="I218" s="193"/>
      <c r="J218" s="121"/>
      <c r="K218" s="196"/>
      <c r="L218" s="202"/>
      <c r="M218" s="202"/>
      <c r="N218" s="122"/>
      <c r="O218" s="124"/>
      <c r="P218" s="324"/>
      <c r="Q218" s="117"/>
      <c r="R218" s="113"/>
      <c r="S218" s="113"/>
      <c r="T218" s="204"/>
      <c r="U218" s="110"/>
      <c r="V218" s="110"/>
      <c r="W218" s="110"/>
      <c r="X218" s="110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</row>
    <row r="219" spans="1:48" ht="15" hidden="1">
      <c r="A219" s="2"/>
      <c r="B219" s="35"/>
      <c r="C219" s="166"/>
      <c r="D219" s="166"/>
      <c r="E219" s="37"/>
      <c r="F219" s="183"/>
      <c r="G219" s="191"/>
      <c r="H219" s="192"/>
      <c r="I219" s="193"/>
      <c r="J219" s="121"/>
      <c r="K219" s="196"/>
      <c r="L219" s="202"/>
      <c r="M219" s="202"/>
      <c r="N219" s="122"/>
      <c r="O219" s="124"/>
      <c r="P219" s="324"/>
      <c r="Q219" s="117"/>
      <c r="R219" s="113"/>
      <c r="S219" s="113"/>
      <c r="T219" s="204"/>
      <c r="U219" s="110"/>
      <c r="V219" s="110"/>
      <c r="W219" s="110"/>
      <c r="X219" s="110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</row>
    <row r="220" spans="1:48" ht="15" hidden="1">
      <c r="A220" s="2"/>
      <c r="B220" s="35"/>
      <c r="C220" s="166"/>
      <c r="D220" s="166"/>
      <c r="E220" s="37"/>
      <c r="F220" s="183"/>
      <c r="G220" s="191"/>
      <c r="H220" s="192"/>
      <c r="I220" s="193"/>
      <c r="J220" s="121"/>
      <c r="K220" s="196"/>
      <c r="L220" s="202"/>
      <c r="M220" s="202"/>
      <c r="N220" s="122"/>
      <c r="O220" s="124"/>
      <c r="P220" s="324"/>
      <c r="Q220" s="117"/>
      <c r="R220" s="113"/>
      <c r="S220" s="113"/>
      <c r="T220" s="204"/>
      <c r="U220" s="110"/>
      <c r="V220" s="110"/>
      <c r="W220" s="110"/>
      <c r="X220" s="110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</row>
    <row r="221" spans="1:48" ht="15" hidden="1">
      <c r="A221" s="2"/>
      <c r="B221" s="35"/>
      <c r="C221" s="166"/>
      <c r="D221" s="166"/>
      <c r="E221" s="37"/>
      <c r="F221" s="183"/>
      <c r="G221" s="191"/>
      <c r="H221" s="192"/>
      <c r="I221" s="193"/>
      <c r="J221" s="121"/>
      <c r="K221" s="196"/>
      <c r="L221" s="202"/>
      <c r="M221" s="202"/>
      <c r="N221" s="122"/>
      <c r="O221" s="124"/>
      <c r="P221" s="324"/>
      <c r="Q221" s="117"/>
      <c r="R221" s="113"/>
      <c r="S221" s="113"/>
      <c r="T221" s="204"/>
      <c r="U221" s="110"/>
      <c r="V221" s="110"/>
      <c r="W221" s="110"/>
      <c r="X221" s="110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</row>
    <row r="222" spans="1:48" ht="15" hidden="1">
      <c r="A222" s="2"/>
      <c r="B222" s="35"/>
      <c r="C222" s="166"/>
      <c r="D222" s="166"/>
      <c r="E222" s="37"/>
      <c r="F222" s="183"/>
      <c r="G222" s="191"/>
      <c r="H222" s="192"/>
      <c r="I222" s="193"/>
      <c r="J222" s="121"/>
      <c r="K222" s="196"/>
      <c r="L222" s="202"/>
      <c r="M222" s="202"/>
      <c r="N222" s="122"/>
      <c r="O222" s="124"/>
      <c r="P222" s="324"/>
      <c r="Q222" s="117"/>
      <c r="R222" s="113"/>
      <c r="S222" s="113"/>
      <c r="T222" s="204"/>
      <c r="U222" s="110"/>
      <c r="V222" s="110"/>
      <c r="W222" s="110"/>
      <c r="X222" s="110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</row>
    <row r="223" spans="1:48" ht="15" hidden="1">
      <c r="A223" s="2"/>
      <c r="B223" s="35"/>
      <c r="C223" s="166"/>
      <c r="D223" s="166"/>
      <c r="E223" s="37"/>
      <c r="F223" s="183"/>
      <c r="G223" s="191"/>
      <c r="H223" s="192"/>
      <c r="I223" s="193"/>
      <c r="J223" s="121"/>
      <c r="K223" s="196"/>
      <c r="L223" s="202"/>
      <c r="M223" s="202"/>
      <c r="N223" s="122"/>
      <c r="O223" s="124"/>
      <c r="P223" s="324"/>
      <c r="Q223" s="117"/>
      <c r="R223" s="113"/>
      <c r="S223" s="113"/>
      <c r="T223" s="204"/>
      <c r="U223" s="110"/>
      <c r="V223" s="110"/>
      <c r="W223" s="110"/>
      <c r="X223" s="110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</row>
    <row r="224" spans="1:48" ht="15" hidden="1">
      <c r="A224" s="2"/>
      <c r="B224" s="35"/>
      <c r="C224" s="166"/>
      <c r="D224" s="166"/>
      <c r="E224" s="37"/>
      <c r="F224" s="183"/>
      <c r="G224" s="191"/>
      <c r="H224" s="192"/>
      <c r="I224" s="193"/>
      <c r="J224" s="121"/>
      <c r="K224" s="196"/>
      <c r="L224" s="202"/>
      <c r="M224" s="202"/>
      <c r="N224" s="122"/>
      <c r="O224" s="124"/>
      <c r="P224" s="324"/>
      <c r="Q224" s="117"/>
      <c r="R224" s="113"/>
      <c r="S224" s="113"/>
      <c r="T224" s="204"/>
      <c r="U224" s="110"/>
      <c r="V224" s="110"/>
      <c r="W224" s="110"/>
      <c r="X224" s="110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</row>
    <row r="225" spans="1:48" ht="15" hidden="1">
      <c r="A225" s="2"/>
      <c r="B225" s="35"/>
      <c r="C225" s="166"/>
      <c r="D225" s="166"/>
      <c r="E225" s="37"/>
      <c r="F225" s="183"/>
      <c r="G225" s="191"/>
      <c r="H225" s="192"/>
      <c r="I225" s="193"/>
      <c r="J225" s="121"/>
      <c r="K225" s="196"/>
      <c r="L225" s="202"/>
      <c r="M225" s="202"/>
      <c r="N225" s="122"/>
      <c r="O225" s="124"/>
      <c r="P225" s="324"/>
      <c r="Q225" s="117"/>
      <c r="R225" s="113"/>
      <c r="S225" s="113"/>
      <c r="T225" s="204"/>
      <c r="U225" s="110"/>
      <c r="V225" s="110"/>
      <c r="W225" s="110"/>
      <c r="X225" s="110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</row>
    <row r="226" spans="1:48" ht="15" hidden="1">
      <c r="A226" s="2"/>
      <c r="B226" s="35"/>
      <c r="C226" s="166"/>
      <c r="D226" s="166"/>
      <c r="E226" s="37"/>
      <c r="F226" s="183"/>
      <c r="G226" s="191"/>
      <c r="H226" s="192"/>
      <c r="I226" s="193"/>
      <c r="J226" s="121"/>
      <c r="K226" s="196"/>
      <c r="L226" s="202"/>
      <c r="M226" s="202"/>
      <c r="N226" s="122"/>
      <c r="O226" s="124"/>
      <c r="P226" s="324"/>
      <c r="Q226" s="117"/>
      <c r="R226" s="113"/>
      <c r="S226" s="113"/>
      <c r="T226" s="204"/>
      <c r="U226" s="110"/>
      <c r="V226" s="110"/>
      <c r="W226" s="110"/>
      <c r="X226" s="110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</row>
    <row r="227" spans="1:48" ht="15" hidden="1">
      <c r="A227" s="2"/>
      <c r="B227" s="35"/>
      <c r="C227" s="166"/>
      <c r="D227" s="166"/>
      <c r="E227" s="37"/>
      <c r="F227" s="183"/>
      <c r="G227" s="191"/>
      <c r="H227" s="192"/>
      <c r="I227" s="193"/>
      <c r="J227" s="121"/>
      <c r="K227" s="196"/>
      <c r="L227" s="202"/>
      <c r="M227" s="202"/>
      <c r="N227" s="122"/>
      <c r="O227" s="124"/>
      <c r="P227" s="324"/>
      <c r="Q227" s="117"/>
      <c r="R227" s="113"/>
      <c r="S227" s="113"/>
      <c r="T227" s="204"/>
      <c r="U227" s="110"/>
      <c r="V227" s="110"/>
      <c r="W227" s="110"/>
      <c r="X227" s="110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</row>
    <row r="228" spans="1:48" ht="15" hidden="1">
      <c r="A228" s="2"/>
      <c r="B228" s="35"/>
      <c r="C228" s="166"/>
      <c r="D228" s="166"/>
      <c r="E228" s="37"/>
      <c r="F228" s="183"/>
      <c r="G228" s="191"/>
      <c r="H228" s="192"/>
      <c r="I228" s="193"/>
      <c r="J228" s="121"/>
      <c r="K228" s="196"/>
      <c r="L228" s="202"/>
      <c r="M228" s="202"/>
      <c r="N228" s="122"/>
      <c r="O228" s="124"/>
      <c r="P228" s="324"/>
      <c r="Q228" s="117"/>
      <c r="R228" s="113"/>
      <c r="S228" s="113"/>
      <c r="T228" s="204"/>
      <c r="U228" s="110"/>
      <c r="V228" s="110"/>
      <c r="W228" s="110"/>
      <c r="X228" s="110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</row>
    <row r="229" spans="1:48" ht="15" hidden="1">
      <c r="A229" s="2"/>
      <c r="B229" s="35"/>
      <c r="C229" s="166"/>
      <c r="D229" s="166"/>
      <c r="E229" s="37"/>
      <c r="F229" s="183"/>
      <c r="G229" s="191"/>
      <c r="H229" s="192"/>
      <c r="I229" s="193"/>
      <c r="J229" s="121"/>
      <c r="K229" s="196"/>
      <c r="L229" s="202"/>
      <c r="M229" s="202"/>
      <c r="N229" s="122"/>
      <c r="O229" s="124"/>
      <c r="P229" s="324"/>
      <c r="Q229" s="117"/>
      <c r="R229" s="113"/>
      <c r="S229" s="113"/>
      <c r="T229" s="204"/>
      <c r="U229" s="110"/>
      <c r="V229" s="110"/>
      <c r="W229" s="110"/>
      <c r="X229" s="110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</row>
    <row r="230" spans="1:48" ht="15" hidden="1">
      <c r="A230" s="2"/>
      <c r="B230" s="35"/>
      <c r="C230" s="166"/>
      <c r="D230" s="166"/>
      <c r="E230" s="37"/>
      <c r="F230" s="183"/>
      <c r="G230" s="191"/>
      <c r="H230" s="192"/>
      <c r="I230" s="193"/>
      <c r="J230" s="121"/>
      <c r="K230" s="196"/>
      <c r="L230" s="202"/>
      <c r="M230" s="202"/>
      <c r="N230" s="122"/>
      <c r="O230" s="124"/>
      <c r="P230" s="324"/>
      <c r="Q230" s="117"/>
      <c r="R230" s="113"/>
      <c r="S230" s="113"/>
      <c r="T230" s="204"/>
      <c r="U230" s="110"/>
      <c r="V230" s="110"/>
      <c r="W230" s="110"/>
      <c r="X230" s="110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</row>
    <row r="231" spans="1:48" ht="15" hidden="1">
      <c r="A231" s="2"/>
      <c r="B231" s="35"/>
      <c r="C231" s="166"/>
      <c r="D231" s="166"/>
      <c r="E231" s="37"/>
      <c r="F231" s="183"/>
      <c r="G231" s="191"/>
      <c r="H231" s="192"/>
      <c r="I231" s="193"/>
      <c r="J231" s="121"/>
      <c r="K231" s="196"/>
      <c r="L231" s="202"/>
      <c r="M231" s="202"/>
      <c r="N231" s="122"/>
      <c r="O231" s="124"/>
      <c r="P231" s="324"/>
      <c r="Q231" s="117"/>
      <c r="R231" s="113"/>
      <c r="S231" s="113"/>
      <c r="T231" s="204"/>
      <c r="U231" s="110"/>
      <c r="V231" s="110"/>
      <c r="W231" s="110"/>
      <c r="X231" s="110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</row>
    <row r="232" spans="1:48" ht="15" hidden="1">
      <c r="A232" s="2"/>
      <c r="B232" s="35"/>
      <c r="C232" s="166"/>
      <c r="D232" s="166"/>
      <c r="E232" s="37"/>
      <c r="F232" s="183"/>
      <c r="G232" s="191"/>
      <c r="H232" s="192"/>
      <c r="I232" s="193"/>
      <c r="J232" s="121"/>
      <c r="K232" s="196"/>
      <c r="L232" s="202"/>
      <c r="M232" s="202"/>
      <c r="N232" s="122"/>
      <c r="O232" s="124"/>
      <c r="P232" s="324"/>
      <c r="Q232" s="117"/>
      <c r="R232" s="113"/>
      <c r="S232" s="113"/>
      <c r="T232" s="204"/>
      <c r="U232" s="110"/>
      <c r="V232" s="110"/>
      <c r="W232" s="110"/>
      <c r="X232" s="110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</row>
    <row r="233" spans="1:48" ht="15" hidden="1">
      <c r="A233" s="2"/>
      <c r="B233" s="35"/>
      <c r="C233" s="166"/>
      <c r="D233" s="166"/>
      <c r="E233" s="37"/>
      <c r="F233" s="183"/>
      <c r="G233" s="191"/>
      <c r="H233" s="192"/>
      <c r="I233" s="193"/>
      <c r="J233" s="121"/>
      <c r="K233" s="196"/>
      <c r="L233" s="202"/>
      <c r="M233" s="202"/>
      <c r="N233" s="122"/>
      <c r="O233" s="124"/>
      <c r="P233" s="324"/>
      <c r="Q233" s="117"/>
      <c r="R233" s="113"/>
      <c r="S233" s="113"/>
      <c r="T233" s="204"/>
      <c r="U233" s="110"/>
      <c r="V233" s="110"/>
      <c r="W233" s="110"/>
      <c r="X233" s="110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</row>
    <row r="234" spans="1:48" ht="15" hidden="1">
      <c r="A234" s="2"/>
      <c r="B234" s="35"/>
      <c r="C234" s="166"/>
      <c r="D234" s="166"/>
      <c r="E234" s="37"/>
      <c r="F234" s="183"/>
      <c r="G234" s="191"/>
      <c r="H234" s="192"/>
      <c r="I234" s="193"/>
      <c r="J234" s="121"/>
      <c r="K234" s="196"/>
      <c r="L234" s="202"/>
      <c r="M234" s="202"/>
      <c r="N234" s="122"/>
      <c r="O234" s="124"/>
      <c r="P234" s="324"/>
      <c r="Q234" s="117"/>
      <c r="R234" s="113"/>
      <c r="S234" s="113"/>
      <c r="T234" s="204"/>
      <c r="U234" s="110"/>
      <c r="V234" s="110"/>
      <c r="W234" s="110"/>
      <c r="X234" s="110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</row>
    <row r="235" spans="1:48" ht="15" hidden="1">
      <c r="A235" s="2"/>
      <c r="B235" s="35"/>
      <c r="C235" s="166"/>
      <c r="D235" s="166"/>
      <c r="E235" s="37"/>
      <c r="F235" s="183"/>
      <c r="G235" s="191"/>
      <c r="H235" s="192"/>
      <c r="I235" s="193"/>
      <c r="J235" s="121"/>
      <c r="K235" s="196"/>
      <c r="L235" s="202"/>
      <c r="M235" s="202"/>
      <c r="N235" s="122"/>
      <c r="O235" s="124"/>
      <c r="P235" s="324"/>
      <c r="Q235" s="117"/>
      <c r="R235" s="113"/>
      <c r="S235" s="113"/>
      <c r="T235" s="204"/>
      <c r="U235" s="110"/>
      <c r="V235" s="110"/>
      <c r="W235" s="110"/>
      <c r="X235" s="110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</row>
    <row r="236" spans="1:48" ht="15" hidden="1">
      <c r="A236" s="2"/>
      <c r="B236" s="35"/>
      <c r="C236" s="166"/>
      <c r="D236" s="166"/>
      <c r="E236" s="37"/>
      <c r="F236" s="183"/>
      <c r="G236" s="191"/>
      <c r="H236" s="192"/>
      <c r="I236" s="193"/>
      <c r="J236" s="121"/>
      <c r="K236" s="196"/>
      <c r="L236" s="202"/>
      <c r="M236" s="202"/>
      <c r="N236" s="122"/>
      <c r="O236" s="124"/>
      <c r="P236" s="324"/>
      <c r="Q236" s="117"/>
      <c r="R236" s="113"/>
      <c r="S236" s="113"/>
      <c r="T236" s="204"/>
      <c r="U236" s="110"/>
      <c r="V236" s="110"/>
      <c r="W236" s="110"/>
      <c r="X236" s="110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</row>
    <row r="237" spans="1:48" ht="15" hidden="1">
      <c r="A237" s="2"/>
      <c r="B237" s="35"/>
      <c r="C237" s="166"/>
      <c r="D237" s="166"/>
      <c r="E237" s="37"/>
      <c r="F237" s="183"/>
      <c r="G237" s="191"/>
      <c r="H237" s="192"/>
      <c r="I237" s="193"/>
      <c r="J237" s="121"/>
      <c r="K237" s="196"/>
      <c r="L237" s="202"/>
      <c r="M237" s="202"/>
      <c r="N237" s="122"/>
      <c r="O237" s="124"/>
      <c r="P237" s="324"/>
      <c r="Q237" s="117"/>
      <c r="R237" s="113"/>
      <c r="S237" s="113"/>
      <c r="T237" s="204"/>
      <c r="U237" s="110"/>
      <c r="V237" s="110"/>
      <c r="W237" s="110"/>
      <c r="X237" s="110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</row>
    <row r="238" spans="1:48" ht="15" hidden="1">
      <c r="A238" s="2"/>
      <c r="B238" s="35"/>
      <c r="C238" s="166"/>
      <c r="D238" s="166"/>
      <c r="E238" s="37"/>
      <c r="F238" s="183"/>
      <c r="G238" s="191"/>
      <c r="H238" s="192"/>
      <c r="I238" s="193"/>
      <c r="J238" s="121"/>
      <c r="K238" s="196"/>
      <c r="L238" s="202"/>
      <c r="M238" s="202"/>
      <c r="N238" s="122"/>
      <c r="O238" s="124"/>
      <c r="P238" s="324"/>
      <c r="Q238" s="117"/>
      <c r="R238" s="113"/>
      <c r="S238" s="113"/>
      <c r="T238" s="204"/>
      <c r="U238" s="110"/>
      <c r="V238" s="110"/>
      <c r="W238" s="110"/>
      <c r="X238" s="110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</row>
    <row r="239" spans="1:48" ht="15" hidden="1">
      <c r="A239" s="2"/>
      <c r="B239" s="35"/>
      <c r="C239" s="166"/>
      <c r="D239" s="166"/>
      <c r="E239" s="37"/>
      <c r="F239" s="183"/>
      <c r="G239" s="191"/>
      <c r="H239" s="192"/>
      <c r="I239" s="193"/>
      <c r="J239" s="121"/>
      <c r="K239" s="196"/>
      <c r="L239" s="202"/>
      <c r="M239" s="202"/>
      <c r="N239" s="122"/>
      <c r="O239" s="124"/>
      <c r="P239" s="324"/>
      <c r="Q239" s="117"/>
      <c r="R239" s="113"/>
      <c r="S239" s="113"/>
      <c r="T239" s="204"/>
      <c r="U239" s="110"/>
      <c r="V239" s="110"/>
      <c r="W239" s="110"/>
      <c r="X239" s="110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</row>
    <row r="240" spans="1:48" ht="15" hidden="1">
      <c r="A240" s="2"/>
      <c r="B240" s="35"/>
      <c r="C240" s="166"/>
      <c r="D240" s="166"/>
      <c r="E240" s="37"/>
      <c r="F240" s="183"/>
      <c r="G240" s="191"/>
      <c r="H240" s="192"/>
      <c r="I240" s="193"/>
      <c r="J240" s="121"/>
      <c r="K240" s="196"/>
      <c r="L240" s="202"/>
      <c r="M240" s="202"/>
      <c r="N240" s="122"/>
      <c r="O240" s="124"/>
      <c r="P240" s="324"/>
      <c r="Q240" s="117"/>
      <c r="R240" s="113"/>
      <c r="S240" s="113"/>
      <c r="T240" s="204"/>
      <c r="U240" s="110"/>
      <c r="V240" s="110"/>
      <c r="W240" s="110"/>
      <c r="X240" s="110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</row>
    <row r="241" spans="1:48" ht="15" hidden="1">
      <c r="A241" s="2"/>
      <c r="B241" s="35"/>
      <c r="C241" s="166"/>
      <c r="D241" s="166"/>
      <c r="E241" s="37"/>
      <c r="F241" s="183"/>
      <c r="G241" s="191"/>
      <c r="H241" s="192"/>
      <c r="I241" s="193"/>
      <c r="J241" s="121"/>
      <c r="K241" s="196"/>
      <c r="L241" s="202"/>
      <c r="M241" s="202"/>
      <c r="N241" s="122"/>
      <c r="O241" s="124"/>
      <c r="P241" s="324"/>
      <c r="Q241" s="117"/>
      <c r="R241" s="113"/>
      <c r="S241" s="113"/>
      <c r="T241" s="204"/>
      <c r="U241" s="110"/>
      <c r="V241" s="110"/>
      <c r="W241" s="110"/>
      <c r="X241" s="110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</row>
    <row r="242" spans="1:48" ht="15" hidden="1">
      <c r="A242" s="2"/>
      <c r="B242" s="35"/>
      <c r="C242" s="166"/>
      <c r="D242" s="166"/>
      <c r="E242" s="37"/>
      <c r="F242" s="183"/>
      <c r="G242" s="191"/>
      <c r="H242" s="192"/>
      <c r="I242" s="193"/>
      <c r="J242" s="121"/>
      <c r="K242" s="196"/>
      <c r="L242" s="202"/>
      <c r="M242" s="202"/>
      <c r="N242" s="122"/>
      <c r="O242" s="124"/>
      <c r="P242" s="324"/>
      <c r="Q242" s="117"/>
      <c r="R242" s="113"/>
      <c r="S242" s="113"/>
      <c r="T242" s="204"/>
      <c r="U242" s="110"/>
      <c r="V242" s="110"/>
      <c r="W242" s="110"/>
      <c r="X242" s="110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</row>
    <row r="243" spans="1:48" ht="15" hidden="1">
      <c r="A243" s="2"/>
      <c r="B243" s="35"/>
      <c r="C243" s="166"/>
      <c r="D243" s="166"/>
      <c r="E243" s="37"/>
      <c r="F243" s="183"/>
      <c r="G243" s="191"/>
      <c r="H243" s="192"/>
      <c r="I243" s="193"/>
      <c r="J243" s="121"/>
      <c r="K243" s="196"/>
      <c r="L243" s="202"/>
      <c r="M243" s="202"/>
      <c r="N243" s="122"/>
      <c r="O243" s="124"/>
      <c r="P243" s="324"/>
      <c r="Q243" s="117"/>
      <c r="R243" s="113"/>
      <c r="S243" s="113"/>
      <c r="T243" s="204"/>
      <c r="U243" s="110"/>
      <c r="V243" s="110"/>
      <c r="W243" s="110"/>
      <c r="X243" s="110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</row>
    <row r="244" spans="1:48" ht="15" hidden="1">
      <c r="A244" s="2"/>
      <c r="B244" s="35"/>
      <c r="C244" s="166"/>
      <c r="D244" s="166"/>
      <c r="E244" s="37"/>
      <c r="F244" s="183"/>
      <c r="G244" s="191"/>
      <c r="H244" s="192"/>
      <c r="I244" s="193"/>
      <c r="J244" s="121"/>
      <c r="K244" s="196"/>
      <c r="L244" s="202"/>
      <c r="M244" s="202"/>
      <c r="N244" s="122"/>
      <c r="O244" s="124"/>
      <c r="P244" s="324"/>
      <c r="Q244" s="117"/>
      <c r="R244" s="113"/>
      <c r="S244" s="113"/>
      <c r="T244" s="204"/>
      <c r="U244" s="110"/>
      <c r="V244" s="110"/>
      <c r="W244" s="110"/>
      <c r="X244" s="110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</row>
    <row r="245" spans="1:48" ht="15" hidden="1">
      <c r="A245" s="2"/>
      <c r="B245" s="35"/>
      <c r="C245" s="166"/>
      <c r="D245" s="166"/>
      <c r="E245" s="37"/>
      <c r="F245" s="183"/>
      <c r="G245" s="191"/>
      <c r="H245" s="192"/>
      <c r="I245" s="193"/>
      <c r="J245" s="121"/>
      <c r="K245" s="196"/>
      <c r="L245" s="202"/>
      <c r="M245" s="202"/>
      <c r="N245" s="122"/>
      <c r="O245" s="124"/>
      <c r="P245" s="324"/>
      <c r="Q245" s="117"/>
      <c r="R245" s="113"/>
      <c r="S245" s="113"/>
      <c r="T245" s="204"/>
      <c r="U245" s="110"/>
      <c r="V245" s="110"/>
      <c r="W245" s="110"/>
      <c r="X245" s="110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</row>
    <row r="246" spans="1:48" ht="15" hidden="1">
      <c r="A246" s="2"/>
      <c r="B246" s="38"/>
      <c r="C246" s="167"/>
      <c r="D246" s="167"/>
      <c r="E246" s="39"/>
      <c r="F246" s="183"/>
      <c r="G246" s="191"/>
      <c r="H246" s="192"/>
      <c r="I246" s="193"/>
      <c r="J246" s="125"/>
      <c r="K246" s="196"/>
      <c r="L246" s="202"/>
      <c r="M246" s="202"/>
      <c r="N246" s="126"/>
      <c r="O246" s="124"/>
      <c r="P246" s="324"/>
      <c r="Q246" s="117"/>
      <c r="R246" s="113"/>
      <c r="S246" s="113"/>
      <c r="T246" s="204"/>
      <c r="U246" s="110"/>
      <c r="V246" s="110"/>
      <c r="W246" s="110"/>
      <c r="X246" s="110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</row>
    <row r="247" spans="1:48" ht="15.75" hidden="1" thickTop="1">
      <c r="A247" s="2"/>
      <c r="B247" s="40"/>
      <c r="C247" s="40"/>
      <c r="D247" s="40"/>
      <c r="E247" s="183"/>
      <c r="F247" s="183"/>
      <c r="G247" s="185"/>
      <c r="H247" s="185"/>
      <c r="I247" s="185"/>
      <c r="J247" s="196"/>
      <c r="K247" s="105"/>
      <c r="L247" s="200"/>
      <c r="M247" s="200"/>
      <c r="N247" s="197"/>
      <c r="O247" s="313" t="s">
        <v>12</v>
      </c>
      <c r="P247" s="314">
        <v>20000000</v>
      </c>
      <c r="Q247" s="117"/>
      <c r="R247" s="113"/>
      <c r="S247" s="113"/>
      <c r="T247" s="204"/>
      <c r="U247" s="110"/>
      <c r="V247" s="110"/>
      <c r="W247" s="110"/>
      <c r="X247" s="110"/>
      <c r="Y247" s="110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</row>
    <row r="248" spans="1:48" ht="15" hidden="1">
      <c r="A248" s="2"/>
      <c r="B248" s="40"/>
      <c r="C248" s="40"/>
      <c r="D248" s="40"/>
      <c r="E248" s="183"/>
      <c r="F248" s="183"/>
      <c r="G248" s="111"/>
      <c r="H248" s="194"/>
      <c r="I248" s="187"/>
      <c r="J248" s="196"/>
      <c r="K248" s="111"/>
      <c r="L248" s="200"/>
      <c r="M248" s="200"/>
      <c r="N248" s="197"/>
      <c r="O248" s="119" t="s">
        <v>13</v>
      </c>
      <c r="P248" s="319">
        <f>'MACRO_2016_closed_positions TII'!O23+'MACRO_2016_closed_positions TII'!S23</f>
        <v>8550</v>
      </c>
      <c r="Q248" s="117"/>
      <c r="R248" s="113"/>
      <c r="S248" s="194"/>
      <c r="T248" s="110"/>
      <c r="U248" s="110"/>
      <c r="V248" s="110"/>
      <c r="W248" s="110"/>
      <c r="X248" s="118"/>
      <c r="Y248" s="110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</row>
    <row r="249" spans="1:48" ht="15" hidden="1">
      <c r="A249" s="2"/>
      <c r="B249" s="40"/>
      <c r="C249" s="40"/>
      <c r="D249" s="40"/>
      <c r="E249" s="183"/>
      <c r="F249" s="183"/>
      <c r="G249" s="111"/>
      <c r="H249" s="194"/>
      <c r="I249" s="187"/>
      <c r="J249" s="196"/>
      <c r="K249" s="111"/>
      <c r="L249" s="200"/>
      <c r="M249" s="200"/>
      <c r="N249" s="197"/>
      <c r="O249" s="119" t="s">
        <v>14</v>
      </c>
      <c r="P249" s="319">
        <f>P32</f>
        <v>146320</v>
      </c>
      <c r="Q249" s="117"/>
      <c r="R249" s="113"/>
      <c r="S249" s="194"/>
      <c r="T249" s="110"/>
      <c r="U249" s="110"/>
      <c r="V249" s="110"/>
      <c r="W249" s="110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</row>
    <row r="250" spans="1:48" ht="15" hidden="1">
      <c r="A250" s="2"/>
      <c r="B250" s="40"/>
      <c r="C250" s="40"/>
      <c r="D250" s="40"/>
      <c r="E250" s="183"/>
      <c r="F250" s="183"/>
      <c r="G250" s="111"/>
      <c r="H250" s="194"/>
      <c r="I250" s="187"/>
      <c r="J250" s="196"/>
      <c r="K250" s="111"/>
      <c r="L250" s="201"/>
      <c r="M250" s="200"/>
      <c r="N250" s="197"/>
      <c r="O250" s="119" t="s">
        <v>28</v>
      </c>
      <c r="P250" s="319">
        <f>R32</f>
        <v>0</v>
      </c>
      <c r="Q250" s="117"/>
      <c r="R250" s="113"/>
      <c r="S250" s="194"/>
      <c r="T250" s="110"/>
      <c r="U250" s="110"/>
      <c r="V250" s="110"/>
      <c r="W250" s="110"/>
      <c r="X250" s="110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</row>
    <row r="251" spans="1:48" ht="22.5" customHeight="1">
      <c r="A251" s="2"/>
      <c r="B251" s="33"/>
      <c r="C251" s="33"/>
      <c r="D251" s="33"/>
      <c r="E251" s="21"/>
      <c r="F251" s="21"/>
      <c r="G251" s="113"/>
      <c r="H251" s="194"/>
      <c r="I251" s="187"/>
      <c r="J251" s="109"/>
      <c r="K251" s="111"/>
      <c r="L251" s="201"/>
      <c r="M251" s="200"/>
      <c r="N251" s="109"/>
      <c r="O251" s="320" t="s">
        <v>29</v>
      </c>
      <c r="P251" s="321">
        <f>'MACRO_2016_closed_positions TII'!S23</f>
        <v>0</v>
      </c>
      <c r="Q251" s="117"/>
      <c r="R251" s="113"/>
      <c r="S251" s="194"/>
      <c r="T251" s="110"/>
      <c r="U251" s="110"/>
      <c r="V251" s="110"/>
      <c r="W251" s="110"/>
      <c r="X251" s="110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</row>
    <row r="252" spans="1:48" ht="15.75">
      <c r="A252" s="2"/>
      <c r="B252" s="33"/>
      <c r="C252" s="251"/>
      <c r="D252" s="31"/>
      <c r="E252" s="21"/>
      <c r="F252" s="21"/>
      <c r="G252" s="113"/>
      <c r="H252" s="194"/>
      <c r="I252" s="187"/>
      <c r="J252" s="109"/>
      <c r="K252" s="105"/>
      <c r="L252" s="200"/>
      <c r="M252" s="200"/>
      <c r="N252" s="109"/>
      <c r="O252" s="320" t="s">
        <v>47</v>
      </c>
      <c r="P252" s="321" t="s">
        <v>47</v>
      </c>
      <c r="Q252" s="117"/>
      <c r="R252" s="113"/>
      <c r="S252" s="207"/>
      <c r="T252" s="110"/>
      <c r="U252" s="110"/>
      <c r="V252" s="110"/>
      <c r="W252" s="110"/>
      <c r="X252" s="110"/>
      <c r="Y252" s="110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</row>
    <row r="253" spans="1:48" ht="16.5" thickBot="1">
      <c r="A253" s="2"/>
      <c r="B253" s="33"/>
      <c r="C253" s="33"/>
      <c r="D253" s="33"/>
      <c r="E253" s="21"/>
      <c r="F253" s="21"/>
      <c r="G253" s="113"/>
      <c r="H253" s="194"/>
      <c r="I253" s="187"/>
      <c r="J253" s="109"/>
      <c r="K253" s="105"/>
      <c r="L253" s="200"/>
      <c r="M253" s="200"/>
      <c r="N253" s="109"/>
      <c r="O253" s="119" t="s">
        <v>72</v>
      </c>
      <c r="P253" s="319">
        <f>P37+P38+P39+P40+P41</f>
        <v>1201170.1</v>
      </c>
      <c r="Q253" s="117"/>
      <c r="R253" s="185"/>
      <c r="S253" s="207"/>
      <c r="T253" s="110"/>
      <c r="U253" s="110"/>
      <c r="V253" s="110"/>
      <c r="W253" s="110"/>
      <c r="X253" s="110"/>
      <c r="Y253" s="110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</row>
    <row r="254" spans="1:48" s="6" customFormat="1" ht="21" thickBot="1" thickTop="1">
      <c r="A254" s="2"/>
      <c r="B254" s="33"/>
      <c r="C254" s="33"/>
      <c r="D254" s="33"/>
      <c r="E254" s="21"/>
      <c r="F254" s="21"/>
      <c r="G254" s="113"/>
      <c r="H254" s="194"/>
      <c r="I254" s="187"/>
      <c r="J254" s="109"/>
      <c r="K254" s="105"/>
      <c r="L254" s="200"/>
      <c r="M254" s="200"/>
      <c r="N254" s="109"/>
      <c r="O254" s="271" t="s">
        <v>103</v>
      </c>
      <c r="P254" s="272">
        <f>(P253-P37)/P37</f>
        <v>0.14801680703270517</v>
      </c>
      <c r="Q254" s="248" t="s">
        <v>67</v>
      </c>
      <c r="R254" s="249" t="s">
        <v>47</v>
      </c>
      <c r="S254" s="207"/>
      <c r="T254" s="110"/>
      <c r="U254" s="110"/>
      <c r="V254" s="110"/>
      <c r="W254" s="110"/>
      <c r="X254" s="110"/>
      <c r="Y254" s="110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</row>
    <row r="255" spans="1:48" ht="30" customHeight="1" thickTop="1">
      <c r="A255" s="2"/>
      <c r="B255" s="33"/>
      <c r="C255" s="33"/>
      <c r="D255" s="33"/>
      <c r="E255" s="21"/>
      <c r="F255" s="21"/>
      <c r="G255" s="113"/>
      <c r="H255" s="194"/>
      <c r="I255" s="187"/>
      <c r="J255" s="109"/>
      <c r="K255" s="105"/>
      <c r="L255" s="200"/>
      <c r="M255" s="200"/>
      <c r="N255" s="109"/>
      <c r="O255" s="273" t="s">
        <v>92</v>
      </c>
      <c r="P255" s="305">
        <f>(P262-P261)/P261</f>
        <v>-0.042688910696761534</v>
      </c>
      <c r="Q255" s="117"/>
      <c r="R255" s="249"/>
      <c r="S255" s="109"/>
      <c r="T255" s="128"/>
      <c r="U255" s="110"/>
      <c r="V255" s="110"/>
      <c r="W255" s="110"/>
      <c r="X255" s="110"/>
      <c r="Y255" s="110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</row>
    <row r="256" spans="1:48" ht="36" customHeight="1">
      <c r="A256" s="3"/>
      <c r="B256" s="33"/>
      <c r="C256" s="33"/>
      <c r="D256" s="33"/>
      <c r="E256" s="21"/>
      <c r="F256" s="21"/>
      <c r="G256" s="113"/>
      <c r="H256" s="194"/>
      <c r="I256" s="187"/>
      <c r="J256" s="109"/>
      <c r="K256" s="105"/>
      <c r="L256" s="200"/>
      <c r="M256" s="200"/>
      <c r="N256" s="109"/>
      <c r="O256" s="325" t="s">
        <v>46</v>
      </c>
      <c r="P256" s="152">
        <f>P248+P249</f>
        <v>154870</v>
      </c>
      <c r="Q256" s="117"/>
      <c r="R256" s="109"/>
      <c r="S256" s="109"/>
      <c r="T256" s="128"/>
      <c r="U256" s="110"/>
      <c r="V256" s="110"/>
      <c r="W256" s="110"/>
      <c r="X256" s="110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</row>
    <row r="257" spans="1:48" ht="16.5" thickBot="1">
      <c r="A257" s="5"/>
      <c r="B257" s="33"/>
      <c r="C257" s="33"/>
      <c r="D257" s="33"/>
      <c r="E257" s="21"/>
      <c r="F257" s="21"/>
      <c r="G257" s="113"/>
      <c r="H257" s="194"/>
      <c r="I257" s="187"/>
      <c r="J257" s="129"/>
      <c r="K257" s="105"/>
      <c r="L257" s="200"/>
      <c r="M257" s="200"/>
      <c r="N257" s="109"/>
      <c r="O257" s="127" t="s">
        <v>47</v>
      </c>
      <c r="P257" s="130" t="s">
        <v>47</v>
      </c>
      <c r="Q257" s="117"/>
      <c r="R257" s="109"/>
      <c r="S257" s="109"/>
      <c r="T257" s="128"/>
      <c r="U257" s="110"/>
      <c r="V257" s="110"/>
      <c r="W257" s="110"/>
      <c r="X257" s="110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0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</row>
    <row r="258" spans="2:48" ht="17.25" thickBot="1" thickTop="1">
      <c r="B258" s="33"/>
      <c r="C258" s="33"/>
      <c r="D258" s="33"/>
      <c r="E258" s="21"/>
      <c r="F258" s="21"/>
      <c r="G258" s="113"/>
      <c r="H258" s="194"/>
      <c r="I258" s="187"/>
      <c r="J258" s="109"/>
      <c r="K258" s="105"/>
      <c r="L258" s="200"/>
      <c r="M258" s="200"/>
      <c r="N258" s="109"/>
      <c r="O258" s="131" t="s">
        <v>47</v>
      </c>
      <c r="P258" s="132" t="s">
        <v>47</v>
      </c>
      <c r="Q258" s="132"/>
      <c r="R258" s="109"/>
      <c r="S258" s="109"/>
      <c r="T258" s="109"/>
      <c r="U258" s="110"/>
      <c r="V258" s="110"/>
      <c r="W258" s="110"/>
      <c r="X258" s="110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</row>
    <row r="259" spans="2:48" ht="16.5" thickTop="1">
      <c r="B259" s="33"/>
      <c r="C259" s="33"/>
      <c r="D259" s="33"/>
      <c r="E259" s="21"/>
      <c r="F259" s="21"/>
      <c r="G259" s="113"/>
      <c r="H259" s="194"/>
      <c r="I259" s="187"/>
      <c r="J259" s="109"/>
      <c r="K259" s="105"/>
      <c r="L259" s="200"/>
      <c r="M259" s="200"/>
      <c r="N259" s="109"/>
      <c r="O259" s="133"/>
      <c r="P259" s="134"/>
      <c r="Q259" s="109"/>
      <c r="R259" s="109"/>
      <c r="S259" s="109"/>
      <c r="T259" s="109"/>
      <c r="U259" s="110"/>
      <c r="V259" s="110"/>
      <c r="W259" s="110"/>
      <c r="X259" s="110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</row>
    <row r="260" spans="2:48" ht="16.5" thickBot="1">
      <c r="B260" s="33"/>
      <c r="C260" s="33"/>
      <c r="D260" s="33"/>
      <c r="E260" s="21"/>
      <c r="F260" s="21"/>
      <c r="G260" s="113"/>
      <c r="H260" s="194"/>
      <c r="I260" s="187"/>
      <c r="J260" s="109"/>
      <c r="K260" s="105"/>
      <c r="L260" s="200"/>
      <c r="M260" s="200"/>
      <c r="N260" s="109"/>
      <c r="O260" s="109"/>
      <c r="P260" s="109"/>
      <c r="Q260" s="109"/>
      <c r="R260" s="109"/>
      <c r="S260" s="109"/>
      <c r="T260" s="109"/>
      <c r="U260" s="110"/>
      <c r="V260" s="110"/>
      <c r="W260" s="110"/>
      <c r="X260" s="110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</row>
    <row r="261" spans="2:48" ht="15.75">
      <c r="B261" s="33"/>
      <c r="C261" s="33"/>
      <c r="D261" s="33"/>
      <c r="E261" s="21"/>
      <c r="F261" s="21"/>
      <c r="G261" s="113"/>
      <c r="H261" s="194"/>
      <c r="I261" s="195"/>
      <c r="J261" s="109"/>
      <c r="K261" s="105"/>
      <c r="L261" s="200"/>
      <c r="M261" s="200"/>
      <c r="N261" s="109"/>
      <c r="O261" s="267" t="s">
        <v>85</v>
      </c>
      <c r="P261" s="268">
        <v>2038</v>
      </c>
      <c r="Q261" s="208"/>
      <c r="R261" s="109"/>
      <c r="S261" s="109"/>
      <c r="T261" s="109"/>
      <c r="U261" s="110"/>
      <c r="V261" s="110"/>
      <c r="W261" s="110"/>
      <c r="X261" s="110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</row>
    <row r="262" spans="2:48" ht="15.75">
      <c r="B262" s="33"/>
      <c r="C262" s="33"/>
      <c r="D262" s="33"/>
      <c r="E262" s="21"/>
      <c r="F262" s="21"/>
      <c r="G262" s="113"/>
      <c r="H262" s="194"/>
      <c r="I262" s="187"/>
      <c r="J262" s="109"/>
      <c r="K262" s="105"/>
      <c r="L262" s="200"/>
      <c r="M262" s="200"/>
      <c r="N262" s="109"/>
      <c r="O262" s="269" t="s">
        <v>96</v>
      </c>
      <c r="P262" s="270">
        <v>1951</v>
      </c>
      <c r="Q262" s="208"/>
      <c r="R262" s="109"/>
      <c r="S262" s="109"/>
      <c r="T262" s="109"/>
      <c r="U262" s="110"/>
      <c r="V262" s="110"/>
      <c r="W262" s="110"/>
      <c r="X262" s="110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</row>
    <row r="263" spans="2:48" ht="15.75">
      <c r="B263" s="33"/>
      <c r="C263" s="33"/>
      <c r="D263" s="33"/>
      <c r="E263" s="21"/>
      <c r="F263" s="21"/>
      <c r="G263" s="113"/>
      <c r="H263" s="194"/>
      <c r="I263" s="187"/>
      <c r="J263" s="109"/>
      <c r="K263" s="105"/>
      <c r="L263" s="200"/>
      <c r="M263" s="200"/>
      <c r="N263" s="109"/>
      <c r="O263" s="212"/>
      <c r="P263" s="213"/>
      <c r="Q263" s="208"/>
      <c r="R263" s="110"/>
      <c r="S263" s="110"/>
      <c r="T263" s="110"/>
      <c r="U263" s="110"/>
      <c r="V263" s="110"/>
      <c r="W263" s="110"/>
      <c r="X263" s="110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</row>
    <row r="264" spans="2:48" ht="16.5" thickBot="1">
      <c r="B264" s="33"/>
      <c r="C264" s="33"/>
      <c r="D264" s="33"/>
      <c r="E264" s="21"/>
      <c r="F264" s="21"/>
      <c r="G264" s="109"/>
      <c r="H264" s="109"/>
      <c r="I264" s="109"/>
      <c r="J264" s="109"/>
      <c r="K264" s="109"/>
      <c r="L264" s="128"/>
      <c r="M264" s="128"/>
      <c r="N264" s="109"/>
      <c r="O264" s="214"/>
      <c r="P264" s="215"/>
      <c r="Q264" s="208"/>
      <c r="R264" s="110"/>
      <c r="S264" s="110"/>
      <c r="T264" s="110"/>
      <c r="U264" s="110"/>
      <c r="V264" s="110"/>
      <c r="W264" s="110"/>
      <c r="X264" s="110"/>
      <c r="Y264" s="118"/>
      <c r="Z264" s="118"/>
      <c r="AA264" s="118"/>
      <c r="AB264" s="118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</row>
    <row r="265" spans="2:48" ht="15.75">
      <c r="B265" s="33"/>
      <c r="C265" s="33"/>
      <c r="D265" s="33"/>
      <c r="E265" s="21"/>
      <c r="F265" s="21"/>
      <c r="G265" s="109"/>
      <c r="H265" s="109"/>
      <c r="I265" s="109"/>
      <c r="J265" s="109"/>
      <c r="K265" s="109"/>
      <c r="L265" s="128"/>
      <c r="M265" s="128"/>
      <c r="N265" s="109"/>
      <c r="O265" s="113"/>
      <c r="P265" s="113"/>
      <c r="Q265" s="208"/>
      <c r="R265" s="110"/>
      <c r="S265" s="110"/>
      <c r="T265" s="110"/>
      <c r="U265" s="110"/>
      <c r="V265" s="110"/>
      <c r="W265" s="110"/>
      <c r="X265" s="110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</row>
    <row r="266" spans="2:48" ht="15.75">
      <c r="B266" s="33"/>
      <c r="C266" s="33"/>
      <c r="D266" s="33"/>
      <c r="E266" s="21"/>
      <c r="F266" s="21"/>
      <c r="G266" s="109"/>
      <c r="H266" s="109"/>
      <c r="I266" s="109"/>
      <c r="J266" s="109"/>
      <c r="K266" s="109"/>
      <c r="L266" s="128"/>
      <c r="M266" s="128"/>
      <c r="N266" s="109"/>
      <c r="O266" s="113"/>
      <c r="P266" s="185"/>
      <c r="Q266" s="208"/>
      <c r="R266" s="110"/>
      <c r="S266" s="110"/>
      <c r="T266" s="110"/>
      <c r="U266" s="110"/>
      <c r="V266" s="110"/>
      <c r="W266" s="110"/>
      <c r="X266" s="110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0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</row>
    <row r="267" spans="2:48" ht="15.75">
      <c r="B267" s="33"/>
      <c r="C267" s="33"/>
      <c r="D267" s="33"/>
      <c r="E267" s="21"/>
      <c r="F267" s="21"/>
      <c r="G267" s="109"/>
      <c r="H267" s="109"/>
      <c r="I267" s="109"/>
      <c r="J267" s="109"/>
      <c r="K267" s="109"/>
      <c r="L267" s="128"/>
      <c r="M267" s="128"/>
      <c r="N267" s="109"/>
      <c r="O267" s="109"/>
      <c r="P267" s="109"/>
      <c r="Q267" s="109"/>
      <c r="R267" s="110"/>
      <c r="S267" s="110"/>
      <c r="T267" s="110"/>
      <c r="U267" s="110"/>
      <c r="V267" s="110"/>
      <c r="W267" s="110"/>
      <c r="X267" s="110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0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</row>
    <row r="268" spans="2:48" ht="15.75">
      <c r="B268" s="33"/>
      <c r="C268" s="33"/>
      <c r="D268" s="33"/>
      <c r="E268" s="21"/>
      <c r="F268" s="21"/>
      <c r="G268" s="109"/>
      <c r="H268" s="109"/>
      <c r="I268" s="109"/>
      <c r="J268" s="109"/>
      <c r="K268" s="109"/>
      <c r="L268" s="128"/>
      <c r="M268" s="128"/>
      <c r="N268" s="109"/>
      <c r="O268" s="109"/>
      <c r="P268" s="109"/>
      <c r="Q268" s="109"/>
      <c r="R268" s="110"/>
      <c r="S268" s="110"/>
      <c r="T268" s="110"/>
      <c r="U268" s="110"/>
      <c r="V268" s="110"/>
      <c r="W268" s="110"/>
      <c r="X268" s="110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</row>
    <row r="269" spans="2:48" ht="15.75">
      <c r="B269" s="33"/>
      <c r="C269" s="33"/>
      <c r="D269" s="33"/>
      <c r="E269" s="21"/>
      <c r="F269" s="21"/>
      <c r="G269" s="109"/>
      <c r="H269" s="109"/>
      <c r="I269" s="109"/>
      <c r="J269" s="109"/>
      <c r="K269" s="109"/>
      <c r="L269" s="128"/>
      <c r="M269" s="128"/>
      <c r="N269" s="109"/>
      <c r="O269" s="109"/>
      <c r="P269" s="109"/>
      <c r="Q269" s="109"/>
      <c r="R269" s="110"/>
      <c r="S269" s="110"/>
      <c r="T269" s="110"/>
      <c r="U269" s="110"/>
      <c r="V269" s="110"/>
      <c r="W269" s="110"/>
      <c r="X269" s="110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</row>
    <row r="270" spans="2:48" ht="15.75">
      <c r="B270" s="33"/>
      <c r="C270" s="33"/>
      <c r="D270" s="33"/>
      <c r="E270" s="21"/>
      <c r="F270" s="21"/>
      <c r="G270" s="109"/>
      <c r="H270" s="109"/>
      <c r="I270" s="109"/>
      <c r="J270" s="109"/>
      <c r="K270" s="109"/>
      <c r="L270" s="128"/>
      <c r="M270" s="128"/>
      <c r="N270" s="109"/>
      <c r="O270" s="109"/>
      <c r="P270" s="109"/>
      <c r="Q270" s="109"/>
      <c r="R270" s="110"/>
      <c r="S270" s="110"/>
      <c r="T270" s="110"/>
      <c r="U270" s="110"/>
      <c r="V270" s="110"/>
      <c r="W270" s="110"/>
      <c r="X270" s="110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</row>
    <row r="271" spans="2:48" ht="15.75">
      <c r="B271" s="33"/>
      <c r="C271" s="33"/>
      <c r="D271" s="33"/>
      <c r="E271" s="21"/>
      <c r="F271" s="21"/>
      <c r="G271" s="109"/>
      <c r="H271" s="109"/>
      <c r="I271" s="109"/>
      <c r="J271" s="109"/>
      <c r="K271" s="109"/>
      <c r="L271" s="128"/>
      <c r="M271" s="128"/>
      <c r="N271" s="109"/>
      <c r="O271" s="109"/>
      <c r="P271" s="109"/>
      <c r="Q271" s="109"/>
      <c r="R271" s="110"/>
      <c r="S271" s="110"/>
      <c r="T271" s="110"/>
      <c r="U271" s="110"/>
      <c r="V271" s="110"/>
      <c r="W271" s="110"/>
      <c r="X271" s="110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0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</row>
    <row r="272" spans="2:48" ht="15.75">
      <c r="B272" s="33"/>
      <c r="C272" s="33"/>
      <c r="D272" s="33"/>
      <c r="E272" s="21"/>
      <c r="F272" s="21"/>
      <c r="G272" s="109"/>
      <c r="H272" s="109"/>
      <c r="I272" s="109"/>
      <c r="J272" s="109"/>
      <c r="K272" s="118"/>
      <c r="L272" s="142"/>
      <c r="M272" s="142"/>
      <c r="N272" s="109"/>
      <c r="O272" s="109"/>
      <c r="P272" s="109"/>
      <c r="Q272" s="109"/>
      <c r="R272" s="110"/>
      <c r="S272" s="110"/>
      <c r="T272" s="110"/>
      <c r="U272" s="110"/>
      <c r="V272" s="110"/>
      <c r="W272" s="110"/>
      <c r="X272" s="110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0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</row>
    <row r="273" spans="2:48" ht="15.75">
      <c r="B273" s="33"/>
      <c r="C273" s="33"/>
      <c r="D273" s="33"/>
      <c r="E273" s="21"/>
      <c r="F273" s="21"/>
      <c r="G273" s="109"/>
      <c r="H273" s="109"/>
      <c r="I273" s="109"/>
      <c r="J273" s="109"/>
      <c r="K273" s="109"/>
      <c r="L273" s="128"/>
      <c r="M273" s="128"/>
      <c r="N273" s="109"/>
      <c r="O273" s="109"/>
      <c r="P273" s="109"/>
      <c r="Q273" s="109"/>
      <c r="R273" s="110"/>
      <c r="S273" s="110"/>
      <c r="T273" s="110"/>
      <c r="U273" s="110"/>
      <c r="V273" s="110"/>
      <c r="W273" s="110"/>
      <c r="X273" s="110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</row>
    <row r="274" spans="2:48" ht="15.75">
      <c r="B274" s="33"/>
      <c r="C274" s="33"/>
      <c r="D274" s="33"/>
      <c r="E274" s="21"/>
      <c r="F274" s="21"/>
      <c r="G274" s="109"/>
      <c r="H274" s="109"/>
      <c r="I274" s="109"/>
      <c r="J274" s="109"/>
      <c r="K274" s="109"/>
      <c r="L274" s="128"/>
      <c r="M274" s="128"/>
      <c r="N274" s="109"/>
      <c r="O274" s="109"/>
      <c r="P274" s="109"/>
      <c r="Q274" s="109"/>
      <c r="R274" s="110"/>
      <c r="S274" s="110"/>
      <c r="T274" s="110"/>
      <c r="U274" s="110"/>
      <c r="V274" s="110"/>
      <c r="W274" s="110"/>
      <c r="X274" s="110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</row>
    <row r="275" spans="2:48" ht="15.75">
      <c r="B275" s="33"/>
      <c r="C275" s="33"/>
      <c r="D275" s="33"/>
      <c r="E275" s="21"/>
      <c r="F275" s="21"/>
      <c r="G275" s="109"/>
      <c r="H275" s="109"/>
      <c r="I275" s="109"/>
      <c r="J275" s="109"/>
      <c r="K275" s="109"/>
      <c r="L275" s="128"/>
      <c r="M275" s="128"/>
      <c r="N275" s="109"/>
      <c r="O275" s="109"/>
      <c r="P275" s="109"/>
      <c r="Q275" s="109"/>
      <c r="R275" s="110"/>
      <c r="S275" s="110"/>
      <c r="T275" s="110"/>
      <c r="U275" s="110"/>
      <c r="V275" s="110"/>
      <c r="W275" s="110"/>
      <c r="X275" s="110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</row>
    <row r="276" spans="2:48" ht="15.75">
      <c r="B276" s="33"/>
      <c r="C276" s="33"/>
      <c r="D276" s="33"/>
      <c r="E276" s="21"/>
      <c r="F276" s="21"/>
      <c r="G276" s="109"/>
      <c r="H276" s="109"/>
      <c r="I276" s="109"/>
      <c r="J276" s="109"/>
      <c r="K276" s="109"/>
      <c r="L276" s="128"/>
      <c r="M276" s="128"/>
      <c r="N276" s="109"/>
      <c r="O276" s="109"/>
      <c r="P276" s="109"/>
      <c r="Q276" s="109"/>
      <c r="R276" s="110"/>
      <c r="S276" s="110"/>
      <c r="T276" s="110"/>
      <c r="U276" s="110"/>
      <c r="V276" s="110"/>
      <c r="W276" s="110"/>
      <c r="X276" s="110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0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</row>
    <row r="277" spans="2:48" ht="15.75">
      <c r="B277" s="33"/>
      <c r="C277" s="33"/>
      <c r="D277" s="33"/>
      <c r="E277" s="21"/>
      <c r="F277" s="21"/>
      <c r="G277" s="109"/>
      <c r="H277" s="109"/>
      <c r="I277" s="109"/>
      <c r="J277" s="109"/>
      <c r="K277" s="109"/>
      <c r="L277" s="128"/>
      <c r="M277" s="128"/>
      <c r="N277" s="109"/>
      <c r="O277" s="109"/>
      <c r="P277" s="109"/>
      <c r="Q277" s="109"/>
      <c r="R277" s="110"/>
      <c r="S277" s="110"/>
      <c r="T277" s="110"/>
      <c r="U277" s="110"/>
      <c r="V277" s="110"/>
      <c r="W277" s="110"/>
      <c r="X277" s="110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0"/>
      <c r="AJ277" s="110"/>
      <c r="AK277" s="110"/>
      <c r="AL277" s="110"/>
      <c r="AM277" s="110"/>
      <c r="AN277" s="110"/>
      <c r="AO277" s="110"/>
      <c r="AP277" s="110"/>
      <c r="AQ277" s="110"/>
      <c r="AR277" s="110"/>
      <c r="AS277" s="110"/>
      <c r="AT277" s="110"/>
      <c r="AU277" s="110"/>
      <c r="AV277" s="110"/>
    </row>
    <row r="278" spans="2:48" ht="15.75">
      <c r="B278" s="33"/>
      <c r="C278" s="33"/>
      <c r="D278" s="33"/>
      <c r="E278" s="21"/>
      <c r="F278" s="21"/>
      <c r="G278" s="109"/>
      <c r="H278" s="109"/>
      <c r="I278" s="109"/>
      <c r="J278" s="109"/>
      <c r="K278" s="109"/>
      <c r="L278" s="128"/>
      <c r="M278" s="128"/>
      <c r="N278" s="109"/>
      <c r="O278" s="109"/>
      <c r="P278" s="109"/>
      <c r="Q278" s="109"/>
      <c r="R278" s="110"/>
      <c r="S278" s="110"/>
      <c r="T278" s="110"/>
      <c r="U278" s="110"/>
      <c r="V278" s="110"/>
      <c r="W278" s="110"/>
      <c r="X278" s="110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0"/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/>
      <c r="AT278" s="110"/>
      <c r="AU278" s="110"/>
      <c r="AV278" s="110"/>
    </row>
    <row r="279" spans="2:48" ht="15.75">
      <c r="B279" s="33"/>
      <c r="C279" s="33"/>
      <c r="D279" s="33"/>
      <c r="E279" s="21"/>
      <c r="F279" s="21"/>
      <c r="G279" s="109"/>
      <c r="H279" s="109"/>
      <c r="I279" s="109"/>
      <c r="J279" s="109"/>
      <c r="K279" s="109"/>
      <c r="L279" s="128"/>
      <c r="M279" s="128"/>
      <c r="N279" s="109"/>
      <c r="O279" s="109"/>
      <c r="P279" s="109"/>
      <c r="Q279" s="109"/>
      <c r="R279" s="110"/>
      <c r="S279" s="110"/>
      <c r="T279" s="110"/>
      <c r="U279" s="110"/>
      <c r="V279" s="110"/>
      <c r="W279" s="110"/>
      <c r="X279" s="110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0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</row>
    <row r="280" spans="2:48" ht="15.75">
      <c r="B280" s="33"/>
      <c r="C280" s="33"/>
      <c r="D280" s="33"/>
      <c r="E280" s="21"/>
      <c r="F280" s="21"/>
      <c r="G280" s="109"/>
      <c r="H280" s="109"/>
      <c r="I280" s="109"/>
      <c r="J280" s="109"/>
      <c r="K280" s="109"/>
      <c r="L280" s="128"/>
      <c r="M280" s="128"/>
      <c r="N280" s="109"/>
      <c r="O280" s="109"/>
      <c r="P280" s="109"/>
      <c r="Q280" s="109"/>
      <c r="R280" s="110"/>
      <c r="S280" s="110"/>
      <c r="T280" s="110"/>
      <c r="U280" s="110"/>
      <c r="V280" s="110"/>
      <c r="W280" s="110"/>
      <c r="X280" s="110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</row>
    <row r="281" spans="2:48" ht="15.75">
      <c r="B281" s="33"/>
      <c r="C281" s="33"/>
      <c r="D281" s="33"/>
      <c r="E281" s="21"/>
      <c r="F281" s="21"/>
      <c r="G281" s="109"/>
      <c r="H281" s="109"/>
      <c r="I281" s="109"/>
      <c r="J281" s="109"/>
      <c r="K281" s="109"/>
      <c r="L281" s="128"/>
      <c r="M281" s="128"/>
      <c r="N281" s="109"/>
      <c r="O281" s="109"/>
      <c r="P281" s="109"/>
      <c r="Q281" s="109"/>
      <c r="R281" s="110"/>
      <c r="S281" s="110"/>
      <c r="T281" s="110"/>
      <c r="U281" s="110"/>
      <c r="V281" s="110"/>
      <c r="W281" s="110"/>
      <c r="X281" s="110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0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</row>
    <row r="282" spans="2:48" ht="15.75">
      <c r="B282" s="33"/>
      <c r="C282" s="33"/>
      <c r="D282" s="33"/>
      <c r="E282" s="21"/>
      <c r="F282" s="21"/>
      <c r="G282" s="109"/>
      <c r="H282" s="109"/>
      <c r="I282" s="109"/>
      <c r="J282" s="109"/>
      <c r="K282" s="109"/>
      <c r="L282" s="128"/>
      <c r="M282" s="128"/>
      <c r="N282" s="109"/>
      <c r="O282" s="109"/>
      <c r="P282" s="109"/>
      <c r="Q282" s="109"/>
      <c r="R282" s="110"/>
      <c r="S282" s="110"/>
      <c r="T282" s="110"/>
      <c r="U282" s="110"/>
      <c r="V282" s="110"/>
      <c r="W282" s="110"/>
      <c r="X282" s="110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</row>
    <row r="283" spans="2:48" ht="15.75">
      <c r="B283" s="33"/>
      <c r="C283" s="33"/>
      <c r="D283" s="33"/>
      <c r="E283" s="21"/>
      <c r="F283" s="21"/>
      <c r="G283" s="109"/>
      <c r="H283" s="109"/>
      <c r="I283" s="109"/>
      <c r="J283" s="109"/>
      <c r="K283" s="109"/>
      <c r="L283" s="128"/>
      <c r="M283" s="128"/>
      <c r="N283" s="109"/>
      <c r="O283" s="109"/>
      <c r="P283" s="109"/>
      <c r="Q283" s="109"/>
      <c r="R283" s="110"/>
      <c r="S283" s="110"/>
      <c r="T283" s="110"/>
      <c r="U283" s="110"/>
      <c r="V283" s="110"/>
      <c r="W283" s="110"/>
      <c r="X283" s="110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0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/>
      <c r="AV283" s="110"/>
    </row>
    <row r="284" spans="2:48" ht="15.75">
      <c r="B284" s="33"/>
      <c r="C284" s="33"/>
      <c r="D284" s="33"/>
      <c r="E284" s="21"/>
      <c r="F284" s="21"/>
      <c r="G284" s="109"/>
      <c r="H284" s="109"/>
      <c r="I284" s="109"/>
      <c r="J284" s="109"/>
      <c r="K284" s="109"/>
      <c r="L284" s="128"/>
      <c r="M284" s="128"/>
      <c r="N284" s="109"/>
      <c r="O284" s="109"/>
      <c r="P284" s="109"/>
      <c r="Q284" s="109"/>
      <c r="R284" s="110"/>
      <c r="S284" s="110"/>
      <c r="T284" s="110"/>
      <c r="U284" s="110"/>
      <c r="V284" s="110"/>
      <c r="W284" s="110"/>
      <c r="X284" s="110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0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T284" s="110"/>
      <c r="AU284" s="110"/>
      <c r="AV284" s="110"/>
    </row>
    <row r="285" spans="2:48" ht="15.75">
      <c r="B285" s="33"/>
      <c r="C285" s="33"/>
      <c r="D285" s="33"/>
      <c r="E285" s="21"/>
      <c r="F285" s="21"/>
      <c r="G285" s="109"/>
      <c r="H285" s="109"/>
      <c r="I285" s="109"/>
      <c r="J285" s="109"/>
      <c r="K285" s="109"/>
      <c r="L285" s="128"/>
      <c r="M285" s="128"/>
      <c r="N285" s="109"/>
      <c r="O285" s="109"/>
      <c r="P285" s="109"/>
      <c r="Q285" s="109"/>
      <c r="R285" s="110"/>
      <c r="S285" s="110"/>
      <c r="T285" s="110"/>
      <c r="U285" s="110"/>
      <c r="V285" s="110"/>
      <c r="W285" s="110"/>
      <c r="X285" s="110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0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</row>
    <row r="286" spans="2:48" ht="15.75">
      <c r="B286" s="33"/>
      <c r="C286" s="33"/>
      <c r="D286" s="33"/>
      <c r="E286" s="21"/>
      <c r="F286" s="21"/>
      <c r="G286" s="109"/>
      <c r="H286" s="109"/>
      <c r="I286" s="109"/>
      <c r="J286" s="109"/>
      <c r="K286" s="109"/>
      <c r="L286" s="128"/>
      <c r="M286" s="128"/>
      <c r="N286" s="109"/>
      <c r="O286" s="109"/>
      <c r="P286" s="109"/>
      <c r="Q286" s="109"/>
      <c r="R286" s="110"/>
      <c r="S286" s="110"/>
      <c r="T286" s="110"/>
      <c r="U286" s="110"/>
      <c r="V286" s="110"/>
      <c r="W286" s="110"/>
      <c r="X286" s="110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</row>
    <row r="287" spans="2:48" ht="15.75">
      <c r="B287" s="33"/>
      <c r="C287" s="33"/>
      <c r="D287" s="33"/>
      <c r="E287" s="21"/>
      <c r="F287" s="21"/>
      <c r="G287" s="109"/>
      <c r="H287" s="109"/>
      <c r="I287" s="109"/>
      <c r="J287" s="109"/>
      <c r="K287" s="109"/>
      <c r="L287" s="128"/>
      <c r="M287" s="128"/>
      <c r="N287" s="109"/>
      <c r="O287" s="109"/>
      <c r="P287" s="109"/>
      <c r="Q287" s="109"/>
      <c r="R287" s="110"/>
      <c r="S287" s="110"/>
      <c r="T287" s="110"/>
      <c r="U287" s="110"/>
      <c r="V287" s="110"/>
      <c r="W287" s="110"/>
      <c r="X287" s="110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0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</row>
    <row r="288" spans="2:48" ht="15.75">
      <c r="B288" s="33"/>
      <c r="C288" s="33"/>
      <c r="D288" s="33"/>
      <c r="E288" s="21"/>
      <c r="F288" s="21"/>
      <c r="G288" s="109"/>
      <c r="H288" s="109"/>
      <c r="I288" s="109"/>
      <c r="J288" s="109"/>
      <c r="K288" s="109"/>
      <c r="L288" s="128"/>
      <c r="M288" s="128"/>
      <c r="N288" s="109"/>
      <c r="O288" s="109"/>
      <c r="P288" s="109"/>
      <c r="Q288" s="109"/>
      <c r="R288" s="110"/>
      <c r="S288" s="110"/>
      <c r="T288" s="110"/>
      <c r="U288" s="110"/>
      <c r="V288" s="110"/>
      <c r="W288" s="110"/>
      <c r="X288" s="110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0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</row>
    <row r="289" spans="2:48" ht="15.75">
      <c r="B289" s="33"/>
      <c r="C289" s="33"/>
      <c r="D289" s="33"/>
      <c r="E289" s="21"/>
      <c r="F289" s="21"/>
      <c r="G289" s="109"/>
      <c r="H289" s="109"/>
      <c r="I289" s="109"/>
      <c r="J289" s="109"/>
      <c r="K289" s="109"/>
      <c r="L289" s="128"/>
      <c r="M289" s="128"/>
      <c r="N289" s="109"/>
      <c r="O289" s="109"/>
      <c r="P289" s="109"/>
      <c r="Q289" s="109"/>
      <c r="R289" s="110"/>
      <c r="S289" s="110"/>
      <c r="T289" s="110"/>
      <c r="U289" s="110"/>
      <c r="V289" s="110"/>
      <c r="W289" s="110"/>
      <c r="X289" s="110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</row>
    <row r="290" spans="2:48" ht="15.75">
      <c r="B290" s="33"/>
      <c r="C290" s="33"/>
      <c r="D290" s="33"/>
      <c r="E290" s="21"/>
      <c r="F290" s="21"/>
      <c r="G290" s="109"/>
      <c r="H290" s="109"/>
      <c r="I290" s="109"/>
      <c r="J290" s="109"/>
      <c r="K290" s="109"/>
      <c r="L290" s="128"/>
      <c r="M290" s="128"/>
      <c r="N290" s="109"/>
      <c r="O290" s="109"/>
      <c r="P290" s="109"/>
      <c r="Q290" s="109"/>
      <c r="R290" s="110"/>
      <c r="S290" s="110"/>
      <c r="T290" s="110"/>
      <c r="U290" s="110"/>
      <c r="V290" s="110"/>
      <c r="W290" s="110"/>
      <c r="X290" s="110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</row>
    <row r="291" spans="2:48" ht="15.75">
      <c r="B291" s="33"/>
      <c r="C291" s="33"/>
      <c r="D291" s="33"/>
      <c r="E291" s="21"/>
      <c r="F291" s="21"/>
      <c r="G291" s="109"/>
      <c r="H291" s="109"/>
      <c r="I291" s="109"/>
      <c r="J291" s="109"/>
      <c r="K291" s="109"/>
      <c r="L291" s="128"/>
      <c r="M291" s="128"/>
      <c r="N291" s="109"/>
      <c r="O291" s="109"/>
      <c r="P291" s="109"/>
      <c r="Q291" s="109"/>
      <c r="R291" s="110"/>
      <c r="S291" s="110"/>
      <c r="T291" s="110"/>
      <c r="U291" s="110"/>
      <c r="V291" s="110"/>
      <c r="W291" s="110"/>
      <c r="X291" s="110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0"/>
      <c r="AJ291" s="110"/>
      <c r="AK291" s="110"/>
      <c r="AL291" s="110"/>
      <c r="AM291" s="110"/>
      <c r="AN291" s="110"/>
      <c r="AO291" s="110"/>
      <c r="AP291" s="110"/>
      <c r="AQ291" s="110"/>
      <c r="AR291" s="110"/>
      <c r="AS291" s="110"/>
      <c r="AT291" s="110"/>
      <c r="AU291" s="110"/>
      <c r="AV291" s="110"/>
    </row>
    <row r="292" spans="2:48" ht="15.75">
      <c r="B292" s="33"/>
      <c r="C292" s="33"/>
      <c r="D292" s="33"/>
      <c r="E292" s="21"/>
      <c r="F292" s="21"/>
      <c r="G292" s="109"/>
      <c r="H292" s="109"/>
      <c r="I292" s="109"/>
      <c r="J292" s="109"/>
      <c r="K292" s="109"/>
      <c r="L292" s="128"/>
      <c r="M292" s="128"/>
      <c r="N292" s="109"/>
      <c r="O292" s="109"/>
      <c r="P292" s="109"/>
      <c r="Q292" s="109"/>
      <c r="R292" s="110"/>
      <c r="S292" s="110"/>
      <c r="T292" s="110"/>
      <c r="U292" s="110"/>
      <c r="V292" s="110"/>
      <c r="W292" s="110"/>
      <c r="X292" s="110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0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T292" s="110"/>
      <c r="AU292" s="110"/>
      <c r="AV292" s="110"/>
    </row>
    <row r="293" spans="2:48" ht="15.75">
      <c r="B293" s="33"/>
      <c r="C293" s="33"/>
      <c r="D293" s="33"/>
      <c r="E293" s="21"/>
      <c r="F293" s="21"/>
      <c r="G293" s="109"/>
      <c r="H293" s="109"/>
      <c r="I293" s="109"/>
      <c r="J293" s="109"/>
      <c r="K293" s="109"/>
      <c r="L293" s="128"/>
      <c r="M293" s="128"/>
      <c r="N293" s="109"/>
      <c r="O293" s="109"/>
      <c r="P293" s="109"/>
      <c r="Q293" s="109"/>
      <c r="R293" s="110"/>
      <c r="S293" s="110"/>
      <c r="T293" s="110"/>
      <c r="U293" s="110"/>
      <c r="V293" s="110"/>
      <c r="W293" s="110"/>
      <c r="X293" s="110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0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</row>
    <row r="294" spans="2:48" ht="15.75">
      <c r="B294" s="33"/>
      <c r="C294" s="33"/>
      <c r="D294" s="33"/>
      <c r="E294" s="21"/>
      <c r="F294" s="21"/>
      <c r="G294" s="109"/>
      <c r="H294" s="109"/>
      <c r="I294" s="109"/>
      <c r="J294" s="109"/>
      <c r="K294" s="109"/>
      <c r="L294" s="128"/>
      <c r="M294" s="128"/>
      <c r="N294" s="109"/>
      <c r="O294" s="109"/>
      <c r="P294" s="109"/>
      <c r="Q294" s="109"/>
      <c r="R294" s="110"/>
      <c r="S294" s="110"/>
      <c r="T294" s="110"/>
      <c r="U294" s="110"/>
      <c r="V294" s="110"/>
      <c r="W294" s="110"/>
      <c r="X294" s="110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</row>
    <row r="295" spans="2:48" ht="15.75">
      <c r="B295" s="33"/>
      <c r="C295" s="33"/>
      <c r="D295" s="33"/>
      <c r="E295" s="21"/>
      <c r="F295" s="21"/>
      <c r="G295" s="109"/>
      <c r="H295" s="109"/>
      <c r="I295" s="109"/>
      <c r="J295" s="109"/>
      <c r="K295" s="109"/>
      <c r="L295" s="128"/>
      <c r="M295" s="128"/>
      <c r="N295" s="109"/>
      <c r="O295" s="109"/>
      <c r="P295" s="109"/>
      <c r="Q295" s="109"/>
      <c r="R295" s="110"/>
      <c r="S295" s="110"/>
      <c r="T295" s="110"/>
      <c r="U295" s="110"/>
      <c r="V295" s="110"/>
      <c r="W295" s="110"/>
      <c r="X295" s="110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</row>
    <row r="296" spans="2:48" ht="15.75">
      <c r="B296" s="33"/>
      <c r="C296" s="33"/>
      <c r="D296" s="33"/>
      <c r="E296" s="21"/>
      <c r="F296" s="21"/>
      <c r="G296" s="109"/>
      <c r="H296" s="109"/>
      <c r="I296" s="109"/>
      <c r="J296" s="109"/>
      <c r="K296" s="109"/>
      <c r="L296" s="128"/>
      <c r="M296" s="128"/>
      <c r="N296" s="109"/>
      <c r="O296" s="109"/>
      <c r="P296" s="109"/>
      <c r="Q296" s="109"/>
      <c r="R296" s="110"/>
      <c r="S296" s="110"/>
      <c r="T296" s="110"/>
      <c r="U296" s="110"/>
      <c r="V296" s="110"/>
      <c r="W296" s="110"/>
      <c r="X296" s="110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0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</row>
    <row r="297" spans="2:48" ht="15.75">
      <c r="B297" s="33"/>
      <c r="C297" s="33"/>
      <c r="D297" s="33"/>
      <c r="E297" s="21"/>
      <c r="F297" s="21"/>
      <c r="G297" s="109"/>
      <c r="H297" s="109"/>
      <c r="I297" s="109"/>
      <c r="J297" s="109"/>
      <c r="K297" s="109"/>
      <c r="L297" s="128"/>
      <c r="M297" s="128"/>
      <c r="N297" s="109"/>
      <c r="O297" s="109"/>
      <c r="P297" s="109"/>
      <c r="Q297" s="109"/>
      <c r="R297" s="110"/>
      <c r="S297" s="110"/>
      <c r="T297" s="110"/>
      <c r="U297" s="110"/>
      <c r="V297" s="110"/>
      <c r="W297" s="110"/>
      <c r="X297" s="110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</row>
    <row r="298" spans="2:48" ht="15.75">
      <c r="B298" s="33"/>
      <c r="C298" s="33"/>
      <c r="D298" s="33"/>
      <c r="E298" s="21"/>
      <c r="F298" s="21"/>
      <c r="G298" s="109"/>
      <c r="H298" s="109"/>
      <c r="I298" s="109"/>
      <c r="J298" s="109"/>
      <c r="K298" s="109"/>
      <c r="L298" s="128"/>
      <c r="M298" s="128"/>
      <c r="N298" s="109"/>
      <c r="O298" s="109"/>
      <c r="P298" s="109"/>
      <c r="Q298" s="109"/>
      <c r="R298" s="110"/>
      <c r="S298" s="110"/>
      <c r="T298" s="110"/>
      <c r="U298" s="110"/>
      <c r="V298" s="110"/>
      <c r="W298" s="110"/>
      <c r="X298" s="110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0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</row>
    <row r="299" spans="2:48" ht="15.75">
      <c r="B299" s="33"/>
      <c r="C299" s="33"/>
      <c r="D299" s="33"/>
      <c r="E299" s="21"/>
      <c r="F299" s="21"/>
      <c r="G299" s="109"/>
      <c r="H299" s="109"/>
      <c r="I299" s="109"/>
      <c r="J299" s="109"/>
      <c r="K299" s="109"/>
      <c r="L299" s="128"/>
      <c r="M299" s="128"/>
      <c r="N299" s="109"/>
      <c r="O299" s="109"/>
      <c r="P299" s="109"/>
      <c r="Q299" s="109"/>
      <c r="R299" s="110"/>
      <c r="S299" s="110"/>
      <c r="T299" s="110"/>
      <c r="U299" s="110"/>
      <c r="V299" s="110"/>
      <c r="W299" s="110"/>
      <c r="X299" s="110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0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</row>
    <row r="300" spans="2:48" ht="15.75">
      <c r="B300" s="33"/>
      <c r="C300" s="33"/>
      <c r="D300" s="33"/>
      <c r="E300" s="21"/>
      <c r="F300" s="21"/>
      <c r="G300" s="109"/>
      <c r="H300" s="109"/>
      <c r="I300" s="109"/>
      <c r="J300" s="109"/>
      <c r="K300" s="109"/>
      <c r="L300" s="128"/>
      <c r="M300" s="128"/>
      <c r="N300" s="109"/>
      <c r="O300" s="109"/>
      <c r="P300" s="109"/>
      <c r="Q300" s="109"/>
      <c r="R300" s="110"/>
      <c r="S300" s="110"/>
      <c r="T300" s="110"/>
      <c r="U300" s="110"/>
      <c r="V300" s="110"/>
      <c r="W300" s="110"/>
      <c r="X300" s="110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</row>
    <row r="301" spans="2:48" ht="15.75">
      <c r="B301" s="33"/>
      <c r="C301" s="33"/>
      <c r="D301" s="33"/>
      <c r="E301" s="21"/>
      <c r="F301" s="21"/>
      <c r="G301" s="109"/>
      <c r="H301" s="109"/>
      <c r="I301" s="109"/>
      <c r="J301" s="109"/>
      <c r="K301" s="109"/>
      <c r="L301" s="128"/>
      <c r="M301" s="128"/>
      <c r="N301" s="109"/>
      <c r="O301" s="109"/>
      <c r="P301" s="109"/>
      <c r="Q301" s="109"/>
      <c r="R301" s="110"/>
      <c r="S301" s="110"/>
      <c r="T301" s="110"/>
      <c r="U301" s="110"/>
      <c r="V301" s="110"/>
      <c r="W301" s="110"/>
      <c r="X301" s="110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0"/>
      <c r="AJ301" s="110"/>
      <c r="AK301" s="110"/>
      <c r="AL301" s="110"/>
      <c r="AM301" s="110"/>
      <c r="AN301" s="110"/>
      <c r="AO301" s="110"/>
      <c r="AP301" s="110"/>
      <c r="AQ301" s="110"/>
      <c r="AR301" s="110"/>
      <c r="AS301" s="110"/>
      <c r="AT301" s="110"/>
      <c r="AU301" s="110"/>
      <c r="AV301" s="110"/>
    </row>
    <row r="302" spans="2:48" ht="15.75">
      <c r="B302" s="33"/>
      <c r="C302" s="33"/>
      <c r="D302" s="33"/>
      <c r="E302" s="21"/>
      <c r="F302" s="21"/>
      <c r="G302" s="109"/>
      <c r="H302" s="109"/>
      <c r="I302" s="109"/>
      <c r="J302" s="109"/>
      <c r="K302" s="109"/>
      <c r="L302" s="128"/>
      <c r="M302" s="128"/>
      <c r="N302" s="109"/>
      <c r="O302" s="109"/>
      <c r="P302" s="109"/>
      <c r="Q302" s="109"/>
      <c r="R302" s="110"/>
      <c r="S302" s="110"/>
      <c r="T302" s="110"/>
      <c r="U302" s="110"/>
      <c r="V302" s="110"/>
      <c r="W302" s="110"/>
      <c r="X302" s="110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0"/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/>
      <c r="AT302" s="110"/>
      <c r="AU302" s="110"/>
      <c r="AV302" s="110"/>
    </row>
    <row r="303" spans="2:48" ht="15.75">
      <c r="B303" s="33"/>
      <c r="C303" s="33"/>
      <c r="D303" s="33"/>
      <c r="E303" s="21"/>
      <c r="F303" s="21"/>
      <c r="G303" s="109"/>
      <c r="H303" s="109"/>
      <c r="I303" s="109"/>
      <c r="J303" s="109"/>
      <c r="K303" s="109"/>
      <c r="L303" s="128"/>
      <c r="M303" s="128"/>
      <c r="N303" s="109"/>
      <c r="O303" s="109"/>
      <c r="P303" s="109"/>
      <c r="Q303" s="109"/>
      <c r="R303" s="110"/>
      <c r="S303" s="110"/>
      <c r="T303" s="110"/>
      <c r="U303" s="110"/>
      <c r="V303" s="110"/>
      <c r="W303" s="110"/>
      <c r="X303" s="110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</row>
    <row r="304" spans="2:48" ht="15.75">
      <c r="B304" s="33"/>
      <c r="C304" s="33"/>
      <c r="D304" s="33"/>
      <c r="E304" s="21"/>
      <c r="F304" s="21"/>
      <c r="G304" s="109"/>
      <c r="H304" s="109"/>
      <c r="I304" s="109"/>
      <c r="J304" s="109"/>
      <c r="K304" s="109"/>
      <c r="L304" s="128"/>
      <c r="M304" s="128"/>
      <c r="N304" s="109"/>
      <c r="O304" s="109"/>
      <c r="P304" s="109"/>
      <c r="Q304" s="109"/>
      <c r="R304" s="110"/>
      <c r="S304" s="110"/>
      <c r="T304" s="110"/>
      <c r="U304" s="110"/>
      <c r="V304" s="110"/>
      <c r="W304" s="110"/>
      <c r="X304" s="110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</row>
    <row r="305" spans="2:48" ht="15.75">
      <c r="B305" s="33"/>
      <c r="C305" s="33"/>
      <c r="D305" s="33"/>
      <c r="E305" s="21"/>
      <c r="F305" s="21"/>
      <c r="G305" s="109"/>
      <c r="H305" s="109"/>
      <c r="I305" s="109"/>
      <c r="J305" s="109"/>
      <c r="K305" s="109"/>
      <c r="L305" s="128"/>
      <c r="M305" s="128"/>
      <c r="N305" s="109"/>
      <c r="O305" s="109"/>
      <c r="P305" s="109"/>
      <c r="Q305" s="109"/>
      <c r="R305" s="110"/>
      <c r="S305" s="110"/>
      <c r="T305" s="110"/>
      <c r="U305" s="110"/>
      <c r="V305" s="110"/>
      <c r="W305" s="110"/>
      <c r="X305" s="110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</row>
    <row r="306" spans="2:48" ht="15.75">
      <c r="B306" s="33"/>
      <c r="C306" s="33"/>
      <c r="D306" s="33"/>
      <c r="E306" s="21"/>
      <c r="F306" s="21"/>
      <c r="G306" s="109"/>
      <c r="H306" s="109"/>
      <c r="I306" s="109"/>
      <c r="J306" s="109"/>
      <c r="K306" s="109"/>
      <c r="L306" s="128"/>
      <c r="M306" s="128"/>
      <c r="N306" s="109"/>
      <c r="O306" s="109"/>
      <c r="P306" s="109"/>
      <c r="Q306" s="109"/>
      <c r="R306" s="110"/>
      <c r="S306" s="110"/>
      <c r="T306" s="110"/>
      <c r="U306" s="110"/>
      <c r="V306" s="110"/>
      <c r="W306" s="110"/>
      <c r="X306" s="110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0"/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/>
      <c r="AT306" s="110"/>
      <c r="AU306" s="110"/>
      <c r="AV306" s="110"/>
    </row>
    <row r="307" spans="2:48" ht="15.75">
      <c r="B307" s="33"/>
      <c r="C307" s="33"/>
      <c r="D307" s="33"/>
      <c r="E307" s="21"/>
      <c r="F307" s="21"/>
      <c r="G307" s="109"/>
      <c r="H307" s="109"/>
      <c r="I307" s="109"/>
      <c r="J307" s="109"/>
      <c r="K307" s="109"/>
      <c r="L307" s="128"/>
      <c r="M307" s="128"/>
      <c r="N307" s="109"/>
      <c r="O307" s="109"/>
      <c r="P307" s="109"/>
      <c r="Q307" s="109"/>
      <c r="R307" s="110"/>
      <c r="S307" s="110"/>
      <c r="T307" s="110"/>
      <c r="U307" s="110"/>
      <c r="V307" s="110"/>
      <c r="W307" s="110"/>
      <c r="X307" s="110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</row>
    <row r="308" spans="2:48" ht="15.75">
      <c r="B308" s="33"/>
      <c r="C308" s="33"/>
      <c r="D308" s="33"/>
      <c r="E308" s="21"/>
      <c r="F308" s="21"/>
      <c r="G308" s="109"/>
      <c r="H308" s="109"/>
      <c r="I308" s="109"/>
      <c r="J308" s="109"/>
      <c r="K308" s="109"/>
      <c r="L308" s="128"/>
      <c r="M308" s="128"/>
      <c r="N308" s="109"/>
      <c r="O308" s="109"/>
      <c r="P308" s="109"/>
      <c r="Q308" s="109"/>
      <c r="R308" s="110"/>
      <c r="S308" s="110"/>
      <c r="T308" s="110"/>
      <c r="U308" s="110"/>
      <c r="V308" s="110"/>
      <c r="W308" s="110"/>
      <c r="X308" s="110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</row>
    <row r="309" spans="2:48" ht="15.75">
      <c r="B309" s="33"/>
      <c r="C309" s="33"/>
      <c r="D309" s="33"/>
      <c r="E309" s="21"/>
      <c r="F309" s="21"/>
      <c r="G309" s="109"/>
      <c r="H309" s="109"/>
      <c r="I309" s="109"/>
      <c r="J309" s="109"/>
      <c r="K309" s="109"/>
      <c r="L309" s="128"/>
      <c r="M309" s="128"/>
      <c r="N309" s="109"/>
      <c r="O309" s="109"/>
      <c r="P309" s="109"/>
      <c r="Q309" s="109"/>
      <c r="R309" s="110"/>
      <c r="S309" s="110"/>
      <c r="T309" s="110"/>
      <c r="U309" s="110"/>
      <c r="V309" s="110"/>
      <c r="W309" s="110"/>
      <c r="X309" s="110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</row>
    <row r="310" spans="2:48" ht="15.75">
      <c r="B310" s="33"/>
      <c r="C310" s="33"/>
      <c r="D310" s="33"/>
      <c r="E310" s="21"/>
      <c r="F310" s="21"/>
      <c r="G310" s="109"/>
      <c r="H310" s="109"/>
      <c r="I310" s="109"/>
      <c r="J310" s="109"/>
      <c r="K310" s="109"/>
      <c r="L310" s="128"/>
      <c r="M310" s="128"/>
      <c r="N310" s="109"/>
      <c r="O310" s="109"/>
      <c r="P310" s="109"/>
      <c r="Q310" s="109"/>
      <c r="R310" s="110"/>
      <c r="S310" s="110"/>
      <c r="T310" s="110"/>
      <c r="U310" s="110"/>
      <c r="V310" s="110"/>
      <c r="W310" s="110"/>
      <c r="X310" s="110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0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T310" s="110"/>
      <c r="AU310" s="110"/>
      <c r="AV310" s="110"/>
    </row>
    <row r="311" spans="2:48" ht="15.75">
      <c r="B311" s="33"/>
      <c r="C311" s="33"/>
      <c r="D311" s="33"/>
      <c r="E311" s="21"/>
      <c r="F311" s="21"/>
      <c r="G311" s="109"/>
      <c r="H311" s="109"/>
      <c r="I311" s="109"/>
      <c r="J311" s="109"/>
      <c r="K311" s="109"/>
      <c r="L311" s="128"/>
      <c r="M311" s="128"/>
      <c r="N311" s="109"/>
      <c r="O311" s="109"/>
      <c r="P311" s="109"/>
      <c r="Q311" s="109"/>
      <c r="R311" s="110"/>
      <c r="S311" s="110"/>
      <c r="T311" s="110"/>
      <c r="U311" s="110"/>
      <c r="V311" s="110"/>
      <c r="W311" s="110"/>
      <c r="X311" s="110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</row>
    <row r="312" spans="2:48" ht="15.75">
      <c r="B312" s="33"/>
      <c r="C312" s="33"/>
      <c r="D312" s="33"/>
      <c r="E312" s="21"/>
      <c r="F312" s="21"/>
      <c r="G312" s="109"/>
      <c r="H312" s="109"/>
      <c r="I312" s="109"/>
      <c r="J312" s="109"/>
      <c r="K312" s="109"/>
      <c r="L312" s="128"/>
      <c r="M312" s="128"/>
      <c r="N312" s="109"/>
      <c r="O312" s="109"/>
      <c r="P312" s="109"/>
      <c r="Q312" s="109"/>
      <c r="R312" s="110"/>
      <c r="S312" s="110"/>
      <c r="T312" s="110"/>
      <c r="U312" s="110"/>
      <c r="V312" s="110"/>
      <c r="W312" s="110"/>
      <c r="X312" s="110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</row>
    <row r="313" spans="2:48" ht="15.75">
      <c r="B313" s="33"/>
      <c r="C313" s="33"/>
      <c r="D313" s="33"/>
      <c r="E313" s="21"/>
      <c r="F313" s="21"/>
      <c r="G313" s="109"/>
      <c r="H313" s="109"/>
      <c r="I313" s="109"/>
      <c r="J313" s="109"/>
      <c r="K313" s="109"/>
      <c r="L313" s="128"/>
      <c r="M313" s="128"/>
      <c r="N313" s="109"/>
      <c r="O313" s="109"/>
      <c r="P313" s="109"/>
      <c r="Q313" s="109"/>
      <c r="R313" s="110"/>
      <c r="S313" s="110"/>
      <c r="T313" s="110"/>
      <c r="U313" s="110"/>
      <c r="V313" s="110"/>
      <c r="W313" s="110"/>
      <c r="X313" s="110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0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</row>
    <row r="314" spans="2:48" ht="15.75">
      <c r="B314" s="33"/>
      <c r="C314" s="33"/>
      <c r="D314" s="33"/>
      <c r="E314" s="21"/>
      <c r="F314" s="21"/>
      <c r="G314" s="109"/>
      <c r="H314" s="109"/>
      <c r="I314" s="109"/>
      <c r="J314" s="109"/>
      <c r="K314" s="109"/>
      <c r="L314" s="128"/>
      <c r="M314" s="128"/>
      <c r="N314" s="109"/>
      <c r="O314" s="109"/>
      <c r="P314" s="109"/>
      <c r="Q314" s="109"/>
      <c r="R314" s="110"/>
      <c r="S314" s="110"/>
      <c r="T314" s="110"/>
      <c r="U314" s="110"/>
      <c r="V314" s="110"/>
      <c r="W314" s="110"/>
      <c r="X314" s="110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</row>
    <row r="315" spans="2:48" ht="15.75">
      <c r="B315" s="33"/>
      <c r="C315" s="33"/>
      <c r="D315" s="33"/>
      <c r="E315" s="21"/>
      <c r="F315" s="21"/>
      <c r="G315" s="109"/>
      <c r="H315" s="109"/>
      <c r="I315" s="109"/>
      <c r="J315" s="109"/>
      <c r="K315" s="109"/>
      <c r="L315" s="128"/>
      <c r="M315" s="128"/>
      <c r="N315" s="109"/>
      <c r="O315" s="109"/>
      <c r="P315" s="109"/>
      <c r="Q315" s="109"/>
      <c r="R315" s="110"/>
      <c r="S315" s="110"/>
      <c r="T315" s="110"/>
      <c r="U315" s="110"/>
      <c r="V315" s="110"/>
      <c r="W315" s="110"/>
      <c r="X315" s="110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</row>
    <row r="316" spans="2:48" ht="15.75">
      <c r="B316" s="33"/>
      <c r="C316" s="33"/>
      <c r="D316" s="33"/>
      <c r="E316" s="21"/>
      <c r="F316" s="21"/>
      <c r="G316" s="109"/>
      <c r="H316" s="109"/>
      <c r="I316" s="109"/>
      <c r="J316" s="109"/>
      <c r="K316" s="109"/>
      <c r="L316" s="128"/>
      <c r="M316" s="128"/>
      <c r="N316" s="109"/>
      <c r="O316" s="109"/>
      <c r="P316" s="109"/>
      <c r="Q316" s="109"/>
      <c r="R316" s="110"/>
      <c r="S316" s="110"/>
      <c r="T316" s="110"/>
      <c r="U316" s="110"/>
      <c r="V316" s="110"/>
      <c r="W316" s="110"/>
      <c r="X316" s="110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0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</row>
    <row r="317" spans="2:48" ht="15.75">
      <c r="B317" s="33"/>
      <c r="C317" s="33"/>
      <c r="D317" s="33"/>
      <c r="E317" s="21"/>
      <c r="F317" s="21"/>
      <c r="G317" s="109"/>
      <c r="H317" s="109"/>
      <c r="I317" s="109"/>
      <c r="J317" s="109"/>
      <c r="K317" s="109"/>
      <c r="L317" s="128"/>
      <c r="M317" s="128"/>
      <c r="N317" s="109"/>
      <c r="O317" s="109"/>
      <c r="P317" s="109"/>
      <c r="Q317" s="109"/>
      <c r="R317" s="110"/>
      <c r="S317" s="110"/>
      <c r="T317" s="110"/>
      <c r="U317" s="110"/>
      <c r="V317" s="110"/>
      <c r="W317" s="110"/>
      <c r="X317" s="110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0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</row>
    <row r="318" spans="2:48" ht="15.75">
      <c r="B318" s="33"/>
      <c r="C318" s="33"/>
      <c r="D318" s="33"/>
      <c r="E318" s="21"/>
      <c r="F318" s="21"/>
      <c r="G318" s="109"/>
      <c r="H318" s="109"/>
      <c r="I318" s="109"/>
      <c r="J318" s="109"/>
      <c r="K318" s="109"/>
      <c r="L318" s="128"/>
      <c r="M318" s="128"/>
      <c r="N318" s="109"/>
      <c r="O318" s="109"/>
      <c r="P318" s="109"/>
      <c r="Q318" s="109"/>
      <c r="R318" s="110"/>
      <c r="S318" s="110"/>
      <c r="T318" s="110"/>
      <c r="U318" s="110"/>
      <c r="V318" s="110"/>
      <c r="W318" s="110"/>
      <c r="X318" s="110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0"/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/>
      <c r="AT318" s="110"/>
      <c r="AU318" s="110"/>
      <c r="AV318" s="110"/>
    </row>
    <row r="319" spans="2:48" ht="15.75">
      <c r="B319" s="33"/>
      <c r="C319" s="33"/>
      <c r="D319" s="33"/>
      <c r="E319" s="21"/>
      <c r="F319" s="21"/>
      <c r="G319" s="109"/>
      <c r="H319" s="109"/>
      <c r="I319" s="109"/>
      <c r="J319" s="109"/>
      <c r="K319" s="109"/>
      <c r="L319" s="128"/>
      <c r="M319" s="128"/>
      <c r="N319" s="109"/>
      <c r="O319" s="109"/>
      <c r="P319" s="109"/>
      <c r="Q319" s="109"/>
      <c r="R319" s="110"/>
      <c r="S319" s="110"/>
      <c r="T319" s="110"/>
      <c r="U319" s="110"/>
      <c r="V319" s="110"/>
      <c r="W319" s="110"/>
      <c r="X319" s="110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0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</row>
    <row r="320" spans="2:48" ht="15.75">
      <c r="B320" s="33"/>
      <c r="C320" s="33"/>
      <c r="D320" s="33"/>
      <c r="E320" s="21"/>
      <c r="F320" s="21"/>
      <c r="G320" s="109"/>
      <c r="H320" s="109"/>
      <c r="I320" s="109"/>
      <c r="J320" s="109"/>
      <c r="K320" s="109"/>
      <c r="L320" s="128"/>
      <c r="M320" s="128"/>
      <c r="N320" s="109"/>
      <c r="O320" s="109"/>
      <c r="P320" s="109"/>
      <c r="Q320" s="109"/>
      <c r="R320" s="110"/>
      <c r="S320" s="110"/>
      <c r="T320" s="110"/>
      <c r="U320" s="110"/>
      <c r="V320" s="110"/>
      <c r="W320" s="110"/>
      <c r="X320" s="110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0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T320" s="110"/>
      <c r="AU320" s="110"/>
      <c r="AV320" s="110"/>
    </row>
    <row r="321" spans="2:48" ht="15.75">
      <c r="B321" s="33"/>
      <c r="C321" s="33"/>
      <c r="D321" s="33"/>
      <c r="E321" s="21"/>
      <c r="F321" s="21"/>
      <c r="G321" s="109"/>
      <c r="H321" s="109"/>
      <c r="I321" s="109"/>
      <c r="J321" s="109"/>
      <c r="K321" s="109"/>
      <c r="L321" s="128"/>
      <c r="M321" s="128"/>
      <c r="N321" s="109"/>
      <c r="O321" s="109"/>
      <c r="P321" s="109"/>
      <c r="Q321" s="109"/>
      <c r="R321" s="110"/>
      <c r="S321" s="110"/>
      <c r="T321" s="110"/>
      <c r="U321" s="110"/>
      <c r="V321" s="110"/>
      <c r="W321" s="110"/>
      <c r="X321" s="110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</row>
    <row r="322" spans="2:48" ht="15.75">
      <c r="B322" s="33"/>
      <c r="C322" s="33"/>
      <c r="D322" s="33"/>
      <c r="E322" s="21"/>
      <c r="F322" s="21"/>
      <c r="G322" s="109"/>
      <c r="H322" s="109"/>
      <c r="I322" s="109"/>
      <c r="J322" s="109"/>
      <c r="K322" s="109"/>
      <c r="L322" s="128"/>
      <c r="M322" s="128"/>
      <c r="N322" s="109"/>
      <c r="O322" s="109"/>
      <c r="P322" s="109"/>
      <c r="Q322" s="109"/>
      <c r="R322" s="110"/>
      <c r="S322" s="110"/>
      <c r="T322" s="110"/>
      <c r="U322" s="110"/>
      <c r="V322" s="110"/>
      <c r="W322" s="110"/>
      <c r="X322" s="110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</row>
    <row r="323" spans="2:48" ht="15.75">
      <c r="B323" s="33"/>
      <c r="C323" s="33"/>
      <c r="D323" s="33"/>
      <c r="E323" s="21"/>
      <c r="F323" s="21"/>
      <c r="G323" s="109"/>
      <c r="H323" s="109"/>
      <c r="I323" s="109"/>
      <c r="J323" s="109"/>
      <c r="K323" s="109"/>
      <c r="L323" s="128"/>
      <c r="M323" s="128"/>
      <c r="N323" s="109"/>
      <c r="O323" s="109"/>
      <c r="P323" s="109"/>
      <c r="Q323" s="109"/>
      <c r="R323" s="110"/>
      <c r="S323" s="110"/>
      <c r="T323" s="110"/>
      <c r="U323" s="110"/>
      <c r="V323" s="110"/>
      <c r="W323" s="110"/>
      <c r="X323" s="110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</row>
    <row r="324" spans="2:48" ht="15.75">
      <c r="B324" s="33"/>
      <c r="C324" s="33"/>
      <c r="D324" s="33"/>
      <c r="E324" s="21"/>
      <c r="F324" s="21"/>
      <c r="G324" s="109"/>
      <c r="H324" s="109"/>
      <c r="I324" s="109"/>
      <c r="J324" s="109"/>
      <c r="K324" s="109"/>
      <c r="L324" s="128"/>
      <c r="M324" s="128"/>
      <c r="N324" s="109"/>
      <c r="O324" s="109"/>
      <c r="P324" s="109"/>
      <c r="Q324" s="109"/>
      <c r="R324" s="110"/>
      <c r="S324" s="110"/>
      <c r="T324" s="110"/>
      <c r="U324" s="110"/>
      <c r="V324" s="110"/>
      <c r="W324" s="110"/>
      <c r="X324" s="110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</row>
    <row r="325" spans="2:48" ht="15.75">
      <c r="B325" s="33"/>
      <c r="C325" s="33"/>
      <c r="D325" s="33"/>
      <c r="E325" s="21"/>
      <c r="F325" s="21"/>
      <c r="G325" s="109"/>
      <c r="H325" s="109"/>
      <c r="I325" s="109"/>
      <c r="J325" s="109"/>
      <c r="K325" s="109"/>
      <c r="L325" s="128"/>
      <c r="M325" s="128"/>
      <c r="N325" s="109"/>
      <c r="O325" s="109"/>
      <c r="P325" s="109"/>
      <c r="Q325" s="109"/>
      <c r="R325" s="110"/>
      <c r="S325" s="110"/>
      <c r="T325" s="110"/>
      <c r="U325" s="110"/>
      <c r="V325" s="110"/>
      <c r="W325" s="110"/>
      <c r="X325" s="110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</row>
    <row r="326" spans="2:48" ht="15.75">
      <c r="B326" s="33"/>
      <c r="C326" s="33"/>
      <c r="D326" s="33"/>
      <c r="E326" s="21"/>
      <c r="F326" s="21"/>
      <c r="G326" s="109"/>
      <c r="H326" s="109"/>
      <c r="I326" s="109"/>
      <c r="J326" s="109"/>
      <c r="K326" s="109"/>
      <c r="L326" s="128"/>
      <c r="M326" s="128"/>
      <c r="N326" s="109"/>
      <c r="O326" s="109"/>
      <c r="P326" s="109"/>
      <c r="Q326" s="109"/>
      <c r="R326" s="110"/>
      <c r="S326" s="110"/>
      <c r="T326" s="110"/>
      <c r="U326" s="110"/>
      <c r="V326" s="110"/>
      <c r="W326" s="110"/>
      <c r="X326" s="110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</row>
    <row r="327" spans="2:48" ht="15.75">
      <c r="B327" s="33"/>
      <c r="C327" s="33"/>
      <c r="D327" s="33"/>
      <c r="E327" s="21"/>
      <c r="F327" s="21"/>
      <c r="G327" s="109"/>
      <c r="H327" s="109"/>
      <c r="I327" s="109"/>
      <c r="J327" s="109"/>
      <c r="K327" s="109"/>
      <c r="L327" s="128"/>
      <c r="M327" s="128"/>
      <c r="N327" s="109"/>
      <c r="O327" s="109"/>
      <c r="P327" s="109"/>
      <c r="Q327" s="109"/>
      <c r="R327" s="110"/>
      <c r="S327" s="110"/>
      <c r="T327" s="110"/>
      <c r="U327" s="110"/>
      <c r="V327" s="110"/>
      <c r="W327" s="110"/>
      <c r="X327" s="110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</row>
    <row r="328" spans="2:48" ht="15.75">
      <c r="B328" s="33"/>
      <c r="C328" s="33"/>
      <c r="D328" s="33"/>
      <c r="E328" s="21"/>
      <c r="F328" s="21"/>
      <c r="G328" s="109"/>
      <c r="H328" s="109"/>
      <c r="I328" s="109"/>
      <c r="J328" s="109"/>
      <c r="K328" s="109"/>
      <c r="L328" s="128"/>
      <c r="M328" s="128"/>
      <c r="N328" s="109"/>
      <c r="O328" s="109"/>
      <c r="P328" s="109"/>
      <c r="Q328" s="109"/>
      <c r="R328" s="110"/>
      <c r="S328" s="110"/>
      <c r="T328" s="110"/>
      <c r="U328" s="110"/>
      <c r="V328" s="110"/>
      <c r="W328" s="110"/>
      <c r="X328" s="110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</row>
    <row r="329" spans="2:48" ht="15.75">
      <c r="B329" s="33"/>
      <c r="C329" s="33"/>
      <c r="D329" s="33"/>
      <c r="E329" s="21"/>
      <c r="F329" s="21"/>
      <c r="G329" s="109"/>
      <c r="H329" s="109"/>
      <c r="I329" s="109"/>
      <c r="J329" s="109"/>
      <c r="K329" s="109"/>
      <c r="L329" s="128"/>
      <c r="M329" s="128"/>
      <c r="N329" s="109"/>
      <c r="O329" s="109"/>
      <c r="P329" s="109"/>
      <c r="Q329" s="109"/>
      <c r="R329" s="110"/>
      <c r="S329" s="110"/>
      <c r="T329" s="110"/>
      <c r="U329" s="110"/>
      <c r="V329" s="110"/>
      <c r="W329" s="110"/>
      <c r="X329" s="110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</row>
    <row r="330" spans="2:48" ht="15.75">
      <c r="B330" s="33"/>
      <c r="C330" s="33"/>
      <c r="D330" s="33"/>
      <c r="E330" s="21"/>
      <c r="F330" s="21"/>
      <c r="G330" s="109"/>
      <c r="H330" s="109"/>
      <c r="I330" s="109"/>
      <c r="J330" s="109"/>
      <c r="K330" s="109"/>
      <c r="L330" s="128"/>
      <c r="M330" s="128"/>
      <c r="N330" s="109"/>
      <c r="O330" s="109"/>
      <c r="P330" s="109"/>
      <c r="Q330" s="109"/>
      <c r="R330" s="110"/>
      <c r="S330" s="110"/>
      <c r="T330" s="110"/>
      <c r="U330" s="110"/>
      <c r="V330" s="110"/>
      <c r="W330" s="110"/>
      <c r="X330" s="110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</row>
    <row r="331" spans="2:48" ht="15.75">
      <c r="B331" s="33"/>
      <c r="C331" s="33"/>
      <c r="D331" s="33"/>
      <c r="E331" s="21"/>
      <c r="F331" s="21"/>
      <c r="G331" s="109"/>
      <c r="H331" s="109"/>
      <c r="I331" s="109"/>
      <c r="J331" s="109"/>
      <c r="K331" s="109"/>
      <c r="L331" s="128"/>
      <c r="M331" s="128"/>
      <c r="N331" s="109"/>
      <c r="O331" s="109"/>
      <c r="P331" s="109"/>
      <c r="Q331" s="109"/>
      <c r="R331" s="110"/>
      <c r="S331" s="110"/>
      <c r="T331" s="110"/>
      <c r="U331" s="110"/>
      <c r="V331" s="110"/>
      <c r="W331" s="110"/>
      <c r="X331" s="110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</row>
    <row r="332" spans="2:48" ht="15.75">
      <c r="B332" s="33"/>
      <c r="C332" s="33"/>
      <c r="D332" s="33"/>
      <c r="E332" s="21"/>
      <c r="F332" s="21"/>
      <c r="G332" s="109"/>
      <c r="H332" s="109"/>
      <c r="I332" s="109"/>
      <c r="J332" s="109"/>
      <c r="K332" s="109"/>
      <c r="L332" s="128"/>
      <c r="M332" s="128"/>
      <c r="N332" s="109"/>
      <c r="O332" s="109"/>
      <c r="P332" s="109"/>
      <c r="Q332" s="109"/>
      <c r="R332" s="110"/>
      <c r="S332" s="110"/>
      <c r="T332" s="110"/>
      <c r="U332" s="110"/>
      <c r="V332" s="110"/>
      <c r="W332" s="110"/>
      <c r="X332" s="110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</row>
    <row r="333" spans="2:48" ht="15.75">
      <c r="B333" s="33"/>
      <c r="C333" s="33"/>
      <c r="D333" s="33"/>
      <c r="E333" s="21"/>
      <c r="F333" s="21"/>
      <c r="G333" s="109"/>
      <c r="H333" s="109"/>
      <c r="I333" s="109"/>
      <c r="J333" s="109"/>
      <c r="K333" s="109"/>
      <c r="L333" s="128"/>
      <c r="M333" s="128"/>
      <c r="N333" s="109"/>
      <c r="O333" s="109"/>
      <c r="P333" s="109"/>
      <c r="Q333" s="109"/>
      <c r="R333" s="110"/>
      <c r="S333" s="110"/>
      <c r="T333" s="110"/>
      <c r="U333" s="110"/>
      <c r="V333" s="110"/>
      <c r="W333" s="110"/>
      <c r="X333" s="110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</row>
    <row r="334" spans="2:48" ht="15.75">
      <c r="B334" s="33"/>
      <c r="C334" s="33"/>
      <c r="D334" s="33"/>
      <c r="E334" s="21"/>
      <c r="F334" s="21"/>
      <c r="G334" s="109"/>
      <c r="H334" s="109"/>
      <c r="I334" s="109"/>
      <c r="J334" s="109"/>
      <c r="K334" s="109"/>
      <c r="L334" s="128"/>
      <c r="M334" s="128"/>
      <c r="N334" s="109"/>
      <c r="O334" s="109"/>
      <c r="P334" s="109"/>
      <c r="Q334" s="109"/>
      <c r="R334" s="110"/>
      <c r="S334" s="110"/>
      <c r="T334" s="110"/>
      <c r="U334" s="110"/>
      <c r="V334" s="110"/>
      <c r="W334" s="110"/>
      <c r="X334" s="110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0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</row>
    <row r="335" spans="2:48" ht="15.75">
      <c r="B335" s="33"/>
      <c r="C335" s="33"/>
      <c r="D335" s="33"/>
      <c r="E335" s="21"/>
      <c r="F335" s="21"/>
      <c r="G335" s="109"/>
      <c r="H335" s="109"/>
      <c r="I335" s="109"/>
      <c r="J335" s="109"/>
      <c r="K335" s="109"/>
      <c r="L335" s="128"/>
      <c r="M335" s="128"/>
      <c r="N335" s="109"/>
      <c r="O335" s="109"/>
      <c r="P335" s="109"/>
      <c r="Q335" s="109"/>
      <c r="R335" s="110"/>
      <c r="S335" s="110"/>
      <c r="T335" s="110"/>
      <c r="U335" s="110"/>
      <c r="V335" s="110"/>
      <c r="W335" s="110"/>
      <c r="X335" s="110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</row>
    <row r="336" spans="2:48" ht="15.75">
      <c r="B336" s="33"/>
      <c r="C336" s="33"/>
      <c r="D336" s="33"/>
      <c r="E336" s="21"/>
      <c r="F336" s="21"/>
      <c r="G336" s="109"/>
      <c r="H336" s="109"/>
      <c r="I336" s="109"/>
      <c r="J336" s="109"/>
      <c r="K336" s="109"/>
      <c r="L336" s="128"/>
      <c r="M336" s="128"/>
      <c r="N336" s="109"/>
      <c r="O336" s="109"/>
      <c r="P336" s="109"/>
      <c r="Q336" s="109"/>
      <c r="R336" s="110"/>
      <c r="S336" s="110"/>
      <c r="T336" s="110"/>
      <c r="U336" s="110"/>
      <c r="V336" s="110"/>
      <c r="W336" s="110"/>
      <c r="X336" s="110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</row>
    <row r="337" spans="2:48" ht="15.75">
      <c r="B337" s="33"/>
      <c r="C337" s="33"/>
      <c r="D337" s="33"/>
      <c r="E337" s="21"/>
      <c r="F337" s="21"/>
      <c r="G337" s="109"/>
      <c r="H337" s="109"/>
      <c r="I337" s="109"/>
      <c r="J337" s="109"/>
      <c r="K337" s="109"/>
      <c r="L337" s="128"/>
      <c r="M337" s="128"/>
      <c r="N337" s="109"/>
      <c r="O337" s="109"/>
      <c r="P337" s="109"/>
      <c r="Q337" s="109"/>
      <c r="R337" s="110"/>
      <c r="S337" s="110"/>
      <c r="T337" s="110"/>
      <c r="U337" s="110"/>
      <c r="V337" s="110"/>
      <c r="W337" s="110"/>
      <c r="X337" s="110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</row>
    <row r="338" spans="2:48" ht="15.75">
      <c r="B338" s="33"/>
      <c r="C338" s="33"/>
      <c r="D338" s="33"/>
      <c r="E338" s="21"/>
      <c r="F338" s="21"/>
      <c r="G338" s="109"/>
      <c r="H338" s="109"/>
      <c r="I338" s="109"/>
      <c r="J338" s="109"/>
      <c r="K338" s="109"/>
      <c r="L338" s="128"/>
      <c r="M338" s="128"/>
      <c r="N338" s="109"/>
      <c r="O338" s="109"/>
      <c r="P338" s="109"/>
      <c r="Q338" s="109"/>
      <c r="R338" s="110"/>
      <c r="S338" s="110"/>
      <c r="T338" s="110"/>
      <c r="U338" s="110"/>
      <c r="V338" s="110"/>
      <c r="W338" s="110"/>
      <c r="X338" s="110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</row>
    <row r="339" spans="2:48" ht="15.75">
      <c r="B339" s="33"/>
      <c r="C339" s="33"/>
      <c r="D339" s="33"/>
      <c r="E339" s="21"/>
      <c r="F339" s="21"/>
      <c r="G339" s="109"/>
      <c r="H339" s="109"/>
      <c r="I339" s="109"/>
      <c r="J339" s="109"/>
      <c r="K339" s="109"/>
      <c r="L339" s="128"/>
      <c r="M339" s="128"/>
      <c r="N339" s="109"/>
      <c r="O339" s="109"/>
      <c r="P339" s="109"/>
      <c r="Q339" s="109"/>
      <c r="R339" s="110"/>
      <c r="S339" s="110"/>
      <c r="T339" s="110"/>
      <c r="U339" s="110"/>
      <c r="V339" s="110"/>
      <c r="W339" s="110"/>
      <c r="X339" s="110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</row>
    <row r="340" spans="2:48" ht="15.75">
      <c r="B340" s="33"/>
      <c r="C340" s="33"/>
      <c r="D340" s="33"/>
      <c r="E340" s="21"/>
      <c r="F340" s="21"/>
      <c r="G340" s="109"/>
      <c r="H340" s="109"/>
      <c r="I340" s="109"/>
      <c r="J340" s="109"/>
      <c r="K340" s="109"/>
      <c r="L340" s="128"/>
      <c r="M340" s="128"/>
      <c r="N340" s="109"/>
      <c r="O340" s="109"/>
      <c r="P340" s="109"/>
      <c r="Q340" s="109"/>
      <c r="R340" s="110"/>
      <c r="S340" s="110"/>
      <c r="T340" s="110"/>
      <c r="U340" s="110"/>
      <c r="V340" s="110"/>
      <c r="W340" s="110"/>
      <c r="X340" s="110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0"/>
    </row>
    <row r="341" spans="2:48" ht="15.75">
      <c r="B341" s="33"/>
      <c r="C341" s="33"/>
      <c r="D341" s="33"/>
      <c r="E341" s="21"/>
      <c r="F341" s="21"/>
      <c r="G341" s="109"/>
      <c r="H341" s="109"/>
      <c r="I341" s="109"/>
      <c r="J341" s="109"/>
      <c r="K341" s="109"/>
      <c r="L341" s="128"/>
      <c r="M341" s="128"/>
      <c r="N341" s="109"/>
      <c r="O341" s="109"/>
      <c r="P341" s="109"/>
      <c r="Q341" s="109"/>
      <c r="R341" s="110"/>
      <c r="S341" s="110"/>
      <c r="T341" s="110"/>
      <c r="U341" s="110"/>
      <c r="V341" s="110"/>
      <c r="W341" s="110"/>
      <c r="X341" s="110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</row>
    <row r="342" spans="2:48" ht="15.75">
      <c r="B342" s="33"/>
      <c r="C342" s="33"/>
      <c r="D342" s="33"/>
      <c r="E342" s="21"/>
      <c r="F342" s="21"/>
      <c r="G342" s="109"/>
      <c r="H342" s="109"/>
      <c r="I342" s="109"/>
      <c r="J342" s="109"/>
      <c r="K342" s="109"/>
      <c r="L342" s="128"/>
      <c r="M342" s="128"/>
      <c r="N342" s="109"/>
      <c r="O342" s="109"/>
      <c r="P342" s="109"/>
      <c r="Q342" s="109"/>
      <c r="R342" s="110"/>
      <c r="S342" s="110"/>
      <c r="T342" s="110"/>
      <c r="U342" s="110"/>
      <c r="V342" s="110"/>
      <c r="W342" s="110"/>
      <c r="X342" s="110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0"/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/>
      <c r="AT342" s="110"/>
      <c r="AU342" s="110"/>
      <c r="AV342" s="110"/>
    </row>
    <row r="343" spans="2:48" ht="15.75">
      <c r="B343" s="33"/>
      <c r="C343" s="33"/>
      <c r="D343" s="33"/>
      <c r="E343" s="21"/>
      <c r="F343" s="21"/>
      <c r="G343" s="109"/>
      <c r="H343" s="109"/>
      <c r="I343" s="109"/>
      <c r="J343" s="109"/>
      <c r="K343" s="109"/>
      <c r="L343" s="128"/>
      <c r="M343" s="128"/>
      <c r="N343" s="109"/>
      <c r="O343" s="109"/>
      <c r="P343" s="109"/>
      <c r="Q343" s="109"/>
      <c r="R343" s="110"/>
      <c r="S343" s="110"/>
      <c r="T343" s="110"/>
      <c r="U343" s="110"/>
      <c r="V343" s="110"/>
      <c r="W343" s="110"/>
      <c r="X343" s="110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T343" s="110"/>
      <c r="AU343" s="110"/>
      <c r="AV343" s="110"/>
    </row>
    <row r="344" spans="2:48" ht="15.75">
      <c r="B344" s="33"/>
      <c r="C344" s="33"/>
      <c r="D344" s="33"/>
      <c r="E344" s="21"/>
      <c r="F344" s="21"/>
      <c r="G344" s="109"/>
      <c r="H344" s="109"/>
      <c r="I344" s="109"/>
      <c r="J344" s="109"/>
      <c r="K344" s="109"/>
      <c r="L344" s="128"/>
      <c r="M344" s="128"/>
      <c r="N344" s="109"/>
      <c r="O344" s="109"/>
      <c r="P344" s="109"/>
      <c r="Q344" s="109"/>
      <c r="R344" s="110"/>
      <c r="S344" s="110"/>
      <c r="T344" s="110"/>
      <c r="U344" s="110"/>
      <c r="V344" s="110"/>
      <c r="W344" s="110"/>
      <c r="X344" s="110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</row>
    <row r="345" spans="2:48" ht="15.75">
      <c r="B345" s="33"/>
      <c r="C345" s="33"/>
      <c r="D345" s="33"/>
      <c r="E345" s="21"/>
      <c r="F345" s="21"/>
      <c r="G345" s="109"/>
      <c r="H345" s="109"/>
      <c r="I345" s="109"/>
      <c r="J345" s="109"/>
      <c r="K345" s="109"/>
      <c r="L345" s="128"/>
      <c r="M345" s="128"/>
      <c r="N345" s="109"/>
      <c r="O345" s="109"/>
      <c r="P345" s="109"/>
      <c r="Q345" s="109"/>
      <c r="R345" s="110"/>
      <c r="S345" s="110"/>
      <c r="T345" s="110"/>
      <c r="U345" s="110"/>
      <c r="V345" s="110"/>
      <c r="W345" s="110"/>
      <c r="X345" s="110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</row>
    <row r="346" spans="2:48" ht="15.75">
      <c r="B346" s="33"/>
      <c r="C346" s="33"/>
      <c r="D346" s="33"/>
      <c r="E346" s="21"/>
      <c r="F346" s="21"/>
      <c r="G346" s="109"/>
      <c r="H346" s="109"/>
      <c r="I346" s="109"/>
      <c r="J346" s="109"/>
      <c r="K346" s="109"/>
      <c r="L346" s="128"/>
      <c r="M346" s="128"/>
      <c r="N346" s="109"/>
      <c r="O346" s="109"/>
      <c r="P346" s="109"/>
      <c r="Q346" s="109"/>
      <c r="R346" s="110"/>
      <c r="S346" s="110"/>
      <c r="T346" s="110"/>
      <c r="U346" s="110"/>
      <c r="V346" s="110"/>
      <c r="W346" s="110"/>
      <c r="X346" s="110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</row>
    <row r="347" spans="2:48" ht="15.75">
      <c r="B347" s="33"/>
      <c r="C347" s="33"/>
      <c r="D347" s="33"/>
      <c r="E347" s="21"/>
      <c r="F347" s="21"/>
      <c r="G347" s="109"/>
      <c r="H347" s="109"/>
      <c r="I347" s="109"/>
      <c r="J347" s="109"/>
      <c r="K347" s="109"/>
      <c r="L347" s="128"/>
      <c r="M347" s="128"/>
      <c r="N347" s="109"/>
      <c r="O347" s="109"/>
      <c r="P347" s="109"/>
      <c r="Q347" s="109"/>
      <c r="R347" s="110"/>
      <c r="S347" s="110"/>
      <c r="T347" s="110"/>
      <c r="U347" s="110"/>
      <c r="V347" s="110"/>
      <c r="W347" s="110"/>
      <c r="X347" s="110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0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</row>
    <row r="348" spans="2:48" ht="15.75">
      <c r="B348" s="33"/>
      <c r="C348" s="33"/>
      <c r="D348" s="33"/>
      <c r="E348" s="21"/>
      <c r="F348" s="21"/>
      <c r="G348" s="109"/>
      <c r="H348" s="109"/>
      <c r="I348" s="109"/>
      <c r="J348" s="109"/>
      <c r="K348" s="109"/>
      <c r="L348" s="128"/>
      <c r="M348" s="128"/>
      <c r="N348" s="109"/>
      <c r="O348" s="109"/>
      <c r="P348" s="109"/>
      <c r="Q348" s="109"/>
      <c r="R348" s="110"/>
      <c r="S348" s="110"/>
      <c r="T348" s="110"/>
      <c r="U348" s="110"/>
      <c r="V348" s="110"/>
      <c r="W348" s="110"/>
      <c r="X348" s="110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</row>
    <row r="349" spans="2:48" ht="15.75">
      <c r="B349" s="33"/>
      <c r="C349" s="33"/>
      <c r="D349" s="33"/>
      <c r="E349" s="21"/>
      <c r="F349" s="21"/>
      <c r="G349" s="109"/>
      <c r="H349" s="109"/>
      <c r="I349" s="109"/>
      <c r="J349" s="109"/>
      <c r="K349" s="109"/>
      <c r="L349" s="128"/>
      <c r="M349" s="128"/>
      <c r="N349" s="109"/>
      <c r="O349" s="109"/>
      <c r="P349" s="109"/>
      <c r="Q349" s="109"/>
      <c r="R349" s="110"/>
      <c r="S349" s="110"/>
      <c r="T349" s="110"/>
      <c r="U349" s="110"/>
      <c r="V349" s="110"/>
      <c r="W349" s="110"/>
      <c r="X349" s="110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110"/>
    </row>
    <row r="350" spans="2:48" ht="15.75">
      <c r="B350" s="33"/>
      <c r="C350" s="33"/>
      <c r="D350" s="33"/>
      <c r="E350" s="21"/>
      <c r="F350" s="21"/>
      <c r="G350" s="109"/>
      <c r="H350" s="109"/>
      <c r="I350" s="109"/>
      <c r="J350" s="109"/>
      <c r="K350" s="109"/>
      <c r="L350" s="128"/>
      <c r="M350" s="128"/>
      <c r="N350" s="109"/>
      <c r="O350" s="109"/>
      <c r="P350" s="109"/>
      <c r="Q350" s="109"/>
      <c r="R350" s="110"/>
      <c r="S350" s="110"/>
      <c r="T350" s="110"/>
      <c r="U350" s="110"/>
      <c r="V350" s="110"/>
      <c r="W350" s="110"/>
      <c r="X350" s="110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</row>
    <row r="351" spans="2:48" ht="15.75">
      <c r="B351" s="33"/>
      <c r="C351" s="33"/>
      <c r="D351" s="33"/>
      <c r="E351" s="21"/>
      <c r="F351" s="21"/>
      <c r="G351" s="109"/>
      <c r="H351" s="109"/>
      <c r="I351" s="109"/>
      <c r="J351" s="109"/>
      <c r="K351" s="109"/>
      <c r="L351" s="128"/>
      <c r="M351" s="128"/>
      <c r="N351" s="109"/>
      <c r="O351" s="109"/>
      <c r="P351" s="109"/>
      <c r="Q351" s="109"/>
      <c r="R351" s="110"/>
      <c r="S351" s="110"/>
      <c r="T351" s="110"/>
      <c r="U351" s="110"/>
      <c r="V351" s="110"/>
      <c r="W351" s="110"/>
      <c r="X351" s="110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</row>
    <row r="352" spans="2:48" ht="15.75">
      <c r="B352" s="33"/>
      <c r="C352" s="33"/>
      <c r="D352" s="33"/>
      <c r="E352" s="21"/>
      <c r="F352" s="21"/>
      <c r="G352" s="109"/>
      <c r="H352" s="109"/>
      <c r="I352" s="109"/>
      <c r="J352" s="109"/>
      <c r="K352" s="109"/>
      <c r="L352" s="128"/>
      <c r="M352" s="128"/>
      <c r="N352" s="109"/>
      <c r="O352" s="109"/>
      <c r="P352" s="109"/>
      <c r="Q352" s="109"/>
      <c r="R352" s="110"/>
      <c r="S352" s="110"/>
      <c r="T352" s="110"/>
      <c r="U352" s="110"/>
      <c r="V352" s="110"/>
      <c r="W352" s="110"/>
      <c r="X352" s="110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</row>
    <row r="353" spans="2:48" ht="15.75">
      <c r="B353" s="33"/>
      <c r="C353" s="33"/>
      <c r="D353" s="33"/>
      <c r="E353" s="21"/>
      <c r="F353" s="21"/>
      <c r="G353" s="109"/>
      <c r="H353" s="109"/>
      <c r="I353" s="109"/>
      <c r="J353" s="109"/>
      <c r="K353" s="109"/>
      <c r="L353" s="128"/>
      <c r="M353" s="128"/>
      <c r="N353" s="109"/>
      <c r="O353" s="109"/>
      <c r="P353" s="109"/>
      <c r="Q353" s="109"/>
      <c r="R353" s="110"/>
      <c r="S353" s="110"/>
      <c r="T353" s="110"/>
      <c r="U353" s="110"/>
      <c r="V353" s="110"/>
      <c r="W353" s="110"/>
      <c r="X353" s="110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</row>
    <row r="354" spans="2:48" ht="15.75">
      <c r="B354" s="33"/>
      <c r="C354" s="33"/>
      <c r="D354" s="33"/>
      <c r="E354" s="21"/>
      <c r="F354" s="21"/>
      <c r="G354" s="109"/>
      <c r="H354" s="109"/>
      <c r="I354" s="109"/>
      <c r="J354" s="109"/>
      <c r="K354" s="109"/>
      <c r="L354" s="128"/>
      <c r="M354" s="128"/>
      <c r="N354" s="109"/>
      <c r="O354" s="109"/>
      <c r="P354" s="109"/>
      <c r="Q354" s="109"/>
      <c r="R354" s="110"/>
      <c r="S354" s="110"/>
      <c r="T354" s="110"/>
      <c r="U354" s="110"/>
      <c r="V354" s="110"/>
      <c r="W354" s="110"/>
      <c r="X354" s="110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</row>
    <row r="355" spans="2:48" ht="15.75">
      <c r="B355" s="33"/>
      <c r="C355" s="33"/>
      <c r="D355" s="33"/>
      <c r="E355" s="21"/>
      <c r="F355" s="21"/>
      <c r="G355" s="109"/>
      <c r="H355" s="109"/>
      <c r="I355" s="109"/>
      <c r="J355" s="109"/>
      <c r="K355" s="109"/>
      <c r="L355" s="128"/>
      <c r="M355" s="128"/>
      <c r="N355" s="109"/>
      <c r="O355" s="109"/>
      <c r="P355" s="109"/>
      <c r="Q355" s="109"/>
      <c r="R355" s="110"/>
      <c r="S355" s="110"/>
      <c r="T355" s="110"/>
      <c r="U355" s="110"/>
      <c r="V355" s="110"/>
      <c r="W355" s="110"/>
      <c r="X355" s="110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</row>
    <row r="356" spans="2:48" ht="15.75">
      <c r="B356" s="33"/>
      <c r="C356" s="33"/>
      <c r="D356" s="33"/>
      <c r="E356" s="21"/>
      <c r="F356" s="21"/>
      <c r="G356" s="109"/>
      <c r="H356" s="109"/>
      <c r="I356" s="109"/>
      <c r="J356" s="109"/>
      <c r="K356" s="109"/>
      <c r="L356" s="128"/>
      <c r="M356" s="128"/>
      <c r="N356" s="109"/>
      <c r="O356" s="109"/>
      <c r="P356" s="109"/>
      <c r="Q356" s="109"/>
      <c r="R356" s="110"/>
      <c r="S356" s="110"/>
      <c r="T356" s="110"/>
      <c r="U356" s="110"/>
      <c r="V356" s="110"/>
      <c r="W356" s="110"/>
      <c r="X356" s="110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0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/>
      <c r="AU356" s="110"/>
      <c r="AV356" s="110"/>
    </row>
    <row r="357" spans="2:34" ht="15.75">
      <c r="B357" s="33"/>
      <c r="C357" s="33"/>
      <c r="D357" s="33"/>
      <c r="E357" s="21"/>
      <c r="F357" s="21"/>
      <c r="G357" s="21"/>
      <c r="H357" s="21"/>
      <c r="I357" s="21"/>
      <c r="J357" s="21"/>
      <c r="K357" s="109"/>
      <c r="L357" s="128"/>
      <c r="M357" s="128"/>
      <c r="N357" s="21"/>
      <c r="O357" s="109"/>
      <c r="P357" s="109"/>
      <c r="Q357" s="109"/>
      <c r="Y357" s="7"/>
      <c r="Z357" s="7"/>
      <c r="AA357" s="7"/>
      <c r="AB357" s="7"/>
      <c r="AC357" s="7"/>
      <c r="AD357" s="7"/>
      <c r="AE357" s="7"/>
      <c r="AF357" s="7"/>
      <c r="AG357" s="7"/>
      <c r="AH357" s="7"/>
    </row>
    <row r="358" spans="2:34" ht="15.75">
      <c r="B358" s="33"/>
      <c r="C358" s="33"/>
      <c r="D358" s="33"/>
      <c r="E358" s="21"/>
      <c r="F358" s="21"/>
      <c r="G358" s="21"/>
      <c r="H358" s="21"/>
      <c r="I358" s="21"/>
      <c r="J358" s="21"/>
      <c r="K358" s="109"/>
      <c r="L358" s="128"/>
      <c r="M358" s="128"/>
      <c r="N358" s="21"/>
      <c r="O358" s="109"/>
      <c r="P358" s="109"/>
      <c r="Q358" s="109"/>
      <c r="Y358" s="7"/>
      <c r="Z358" s="7"/>
      <c r="AA358" s="7"/>
      <c r="AB358" s="7"/>
      <c r="AC358" s="7"/>
      <c r="AD358" s="7"/>
      <c r="AE358" s="7"/>
      <c r="AF358" s="7"/>
      <c r="AG358" s="7"/>
      <c r="AH358" s="7"/>
    </row>
    <row r="359" spans="2:34" ht="15.75">
      <c r="B359" s="33"/>
      <c r="C359" s="33"/>
      <c r="D359" s="33"/>
      <c r="E359" s="21"/>
      <c r="F359" s="21"/>
      <c r="G359" s="21"/>
      <c r="H359" s="21"/>
      <c r="I359" s="21"/>
      <c r="J359" s="21"/>
      <c r="K359" s="109"/>
      <c r="L359" s="128"/>
      <c r="M359" s="128"/>
      <c r="N359" s="21"/>
      <c r="O359" s="109"/>
      <c r="P359" s="109"/>
      <c r="Q359" s="109"/>
      <c r="Y359" s="7"/>
      <c r="Z359" s="7"/>
      <c r="AA359" s="7"/>
      <c r="AB359" s="7"/>
      <c r="AC359" s="7"/>
      <c r="AD359" s="7"/>
      <c r="AE359" s="7"/>
      <c r="AF359" s="7"/>
      <c r="AG359" s="7"/>
      <c r="AH359" s="7"/>
    </row>
    <row r="360" spans="2:34" ht="15">
      <c r="B360" s="33"/>
      <c r="C360" s="33"/>
      <c r="D360" s="33"/>
      <c r="E360" s="21"/>
      <c r="F360" s="21"/>
      <c r="G360" s="21"/>
      <c r="H360" s="21"/>
      <c r="I360" s="21"/>
      <c r="J360" s="21"/>
      <c r="K360" s="21"/>
      <c r="L360" s="21"/>
      <c r="M360" s="143"/>
      <c r="N360" s="21"/>
      <c r="O360" s="21"/>
      <c r="P360" s="21"/>
      <c r="Q360" s="21"/>
      <c r="Y360" s="7"/>
      <c r="Z360" s="7"/>
      <c r="AA360" s="7"/>
      <c r="AB360" s="7"/>
      <c r="AC360" s="7"/>
      <c r="AD360" s="7"/>
      <c r="AE360" s="7"/>
      <c r="AF360" s="7"/>
      <c r="AG360" s="7"/>
      <c r="AH360" s="7"/>
    </row>
    <row r="361" spans="2:34" ht="15">
      <c r="B361" s="33"/>
      <c r="C361" s="33"/>
      <c r="D361" s="33"/>
      <c r="E361" s="21"/>
      <c r="F361" s="21"/>
      <c r="G361" s="21"/>
      <c r="H361" s="21"/>
      <c r="I361" s="21"/>
      <c r="J361" s="21"/>
      <c r="K361" s="21"/>
      <c r="L361" s="21"/>
      <c r="M361" s="143"/>
      <c r="N361" s="21"/>
      <c r="O361" s="21"/>
      <c r="P361" s="21"/>
      <c r="Q361" s="21"/>
      <c r="Y361" s="7"/>
      <c r="Z361" s="7"/>
      <c r="AA361" s="7"/>
      <c r="AB361" s="7"/>
      <c r="AC361" s="7"/>
      <c r="AD361" s="7"/>
      <c r="AE361" s="7"/>
      <c r="AF361" s="7"/>
      <c r="AG361" s="7"/>
      <c r="AH361" s="7"/>
    </row>
    <row r="362" spans="2:34" ht="15">
      <c r="B362" s="33"/>
      <c r="C362" s="33"/>
      <c r="D362" s="33"/>
      <c r="E362" s="21"/>
      <c r="F362" s="21"/>
      <c r="G362" s="21"/>
      <c r="H362" s="21"/>
      <c r="I362" s="21"/>
      <c r="J362" s="21"/>
      <c r="K362" s="21"/>
      <c r="L362" s="21"/>
      <c r="M362" s="143"/>
      <c r="N362" s="21"/>
      <c r="O362" s="21"/>
      <c r="P362" s="21"/>
      <c r="Q362" s="21"/>
      <c r="Y362" s="7"/>
      <c r="Z362" s="7"/>
      <c r="AA362" s="7"/>
      <c r="AB362" s="7"/>
      <c r="AC362" s="7"/>
      <c r="AD362" s="7"/>
      <c r="AE362" s="7"/>
      <c r="AF362" s="7"/>
      <c r="AG362" s="7"/>
      <c r="AH362" s="7"/>
    </row>
    <row r="363" spans="2:34" ht="15">
      <c r="B363" s="33"/>
      <c r="C363" s="33"/>
      <c r="D363" s="33"/>
      <c r="E363" s="21"/>
      <c r="F363" s="21"/>
      <c r="G363" s="21"/>
      <c r="H363" s="21"/>
      <c r="I363" s="21"/>
      <c r="J363" s="21"/>
      <c r="K363" s="21"/>
      <c r="L363" s="21"/>
      <c r="M363" s="143"/>
      <c r="N363" s="21"/>
      <c r="O363" s="21"/>
      <c r="P363" s="21"/>
      <c r="Q363" s="21"/>
      <c r="Y363" s="7"/>
      <c r="Z363" s="7"/>
      <c r="AA363" s="7"/>
      <c r="AB363" s="7"/>
      <c r="AC363" s="7"/>
      <c r="AD363" s="7"/>
      <c r="AE363" s="7"/>
      <c r="AF363" s="7"/>
      <c r="AG363" s="7"/>
      <c r="AH363" s="7"/>
    </row>
    <row r="364" spans="2:34" ht="15">
      <c r="B364" s="33"/>
      <c r="C364" s="33"/>
      <c r="D364" s="33"/>
      <c r="E364" s="21"/>
      <c r="F364" s="21"/>
      <c r="G364" s="21"/>
      <c r="H364" s="21"/>
      <c r="I364" s="21"/>
      <c r="J364" s="21"/>
      <c r="K364" s="21"/>
      <c r="L364" s="21"/>
      <c r="M364" s="143"/>
      <c r="N364" s="21"/>
      <c r="O364" s="21"/>
      <c r="P364" s="21"/>
      <c r="Q364" s="21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2:34" ht="15">
      <c r="B365" s="33"/>
      <c r="C365" s="33"/>
      <c r="D365" s="33"/>
      <c r="E365" s="21"/>
      <c r="F365" s="21"/>
      <c r="G365" s="21"/>
      <c r="H365" s="21"/>
      <c r="I365" s="21"/>
      <c r="J365" s="21"/>
      <c r="K365" s="21"/>
      <c r="L365" s="21"/>
      <c r="M365" s="143"/>
      <c r="N365" s="21"/>
      <c r="O365" s="21"/>
      <c r="P365" s="21"/>
      <c r="Q365" s="21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  <row r="366" spans="2:34" ht="15">
      <c r="B366" s="33"/>
      <c r="C366" s="33"/>
      <c r="D366" s="33"/>
      <c r="E366" s="21"/>
      <c r="F366" s="21"/>
      <c r="G366" s="21"/>
      <c r="H366" s="21"/>
      <c r="I366" s="21"/>
      <c r="J366" s="21"/>
      <c r="K366" s="21"/>
      <c r="L366" s="21"/>
      <c r="M366" s="143"/>
      <c r="N366" s="21"/>
      <c r="O366" s="21"/>
      <c r="P366" s="21"/>
      <c r="Q366" s="21"/>
      <c r="Y366" s="7"/>
      <c r="Z366" s="7"/>
      <c r="AA366" s="7"/>
      <c r="AB366" s="7"/>
      <c r="AC366" s="7"/>
      <c r="AD366" s="7"/>
      <c r="AE366" s="7"/>
      <c r="AF366" s="7"/>
      <c r="AG366" s="7"/>
      <c r="AH366" s="7"/>
    </row>
    <row r="367" spans="2:34" ht="15">
      <c r="B367" s="33"/>
      <c r="C367" s="33"/>
      <c r="D367" s="33"/>
      <c r="E367" s="21"/>
      <c r="F367" s="21"/>
      <c r="G367" s="21"/>
      <c r="H367" s="21"/>
      <c r="I367" s="21"/>
      <c r="J367" s="21"/>
      <c r="K367" s="21"/>
      <c r="L367" s="21"/>
      <c r="M367" s="143"/>
      <c r="N367" s="21"/>
      <c r="O367" s="21"/>
      <c r="P367" s="21"/>
      <c r="Q367" s="21"/>
      <c r="Y367" s="7"/>
      <c r="Z367" s="7"/>
      <c r="AA367" s="7"/>
      <c r="AB367" s="7"/>
      <c r="AC367" s="7"/>
      <c r="AD367" s="7"/>
      <c r="AE367" s="7"/>
      <c r="AF367" s="7"/>
      <c r="AG367" s="7"/>
      <c r="AH367" s="7"/>
    </row>
    <row r="368" spans="2:34" ht="15">
      <c r="B368" s="33"/>
      <c r="C368" s="33"/>
      <c r="D368" s="33"/>
      <c r="E368" s="21"/>
      <c r="F368" s="21"/>
      <c r="G368" s="21"/>
      <c r="H368" s="21"/>
      <c r="I368" s="21"/>
      <c r="J368" s="21"/>
      <c r="K368" s="21"/>
      <c r="L368" s="21"/>
      <c r="M368" s="143"/>
      <c r="N368" s="21"/>
      <c r="O368" s="21"/>
      <c r="P368" s="21"/>
      <c r="Q368" s="21"/>
      <c r="Y368" s="7"/>
      <c r="Z368" s="7"/>
      <c r="AA368" s="7"/>
      <c r="AB368" s="7"/>
      <c r="AC368" s="7"/>
      <c r="AD368" s="7"/>
      <c r="AE368" s="7"/>
      <c r="AF368" s="7"/>
      <c r="AG368" s="7"/>
      <c r="AH368" s="7"/>
    </row>
    <row r="369" spans="2:34" ht="15">
      <c r="B369" s="33"/>
      <c r="C369" s="33"/>
      <c r="D369" s="33"/>
      <c r="E369" s="21"/>
      <c r="F369" s="21"/>
      <c r="G369" s="21"/>
      <c r="H369" s="21"/>
      <c r="I369" s="21"/>
      <c r="J369" s="21"/>
      <c r="K369" s="21"/>
      <c r="L369" s="21"/>
      <c r="M369" s="143"/>
      <c r="N369" s="21"/>
      <c r="O369" s="21"/>
      <c r="P369" s="21"/>
      <c r="Q369" s="21"/>
      <c r="Y369" s="7"/>
      <c r="Z369" s="7"/>
      <c r="AA369" s="7"/>
      <c r="AB369" s="7"/>
      <c r="AC369" s="7"/>
      <c r="AD369" s="7"/>
      <c r="AE369" s="7"/>
      <c r="AF369" s="7"/>
      <c r="AG369" s="7"/>
      <c r="AH369" s="7"/>
    </row>
    <row r="370" spans="2:34" ht="15">
      <c r="B370" s="33"/>
      <c r="C370" s="33"/>
      <c r="D370" s="33"/>
      <c r="E370" s="21"/>
      <c r="F370" s="21"/>
      <c r="G370" s="21"/>
      <c r="H370" s="21"/>
      <c r="I370" s="21"/>
      <c r="J370" s="21"/>
      <c r="K370" s="21"/>
      <c r="L370" s="21"/>
      <c r="M370" s="143"/>
      <c r="N370" s="21"/>
      <c r="O370" s="21"/>
      <c r="P370" s="21"/>
      <c r="Q370" s="21"/>
      <c r="Y370" s="7"/>
      <c r="Z370" s="7"/>
      <c r="AA370" s="7"/>
      <c r="AB370" s="7"/>
      <c r="AC370" s="7"/>
      <c r="AD370" s="7"/>
      <c r="AE370" s="7"/>
      <c r="AF370" s="7"/>
      <c r="AG370" s="7"/>
      <c r="AH370" s="7"/>
    </row>
    <row r="371" spans="2:34" ht="15">
      <c r="B371" s="33"/>
      <c r="C371" s="33"/>
      <c r="D371" s="33"/>
      <c r="E371" s="21"/>
      <c r="F371" s="21"/>
      <c r="G371" s="21"/>
      <c r="H371" s="21"/>
      <c r="I371" s="21"/>
      <c r="J371" s="21"/>
      <c r="K371" s="21"/>
      <c r="L371" s="21"/>
      <c r="M371" s="143"/>
      <c r="N371" s="21"/>
      <c r="O371" s="21"/>
      <c r="P371" s="21"/>
      <c r="Q371" s="21"/>
      <c r="Y371" s="7"/>
      <c r="Z371" s="7"/>
      <c r="AA371" s="7"/>
      <c r="AB371" s="7"/>
      <c r="AC371" s="7"/>
      <c r="AD371" s="7"/>
      <c r="AE371" s="7"/>
      <c r="AF371" s="7"/>
      <c r="AG371" s="7"/>
      <c r="AH371" s="7"/>
    </row>
    <row r="372" spans="2:34" ht="15">
      <c r="B372" s="33"/>
      <c r="C372" s="33"/>
      <c r="D372" s="33"/>
      <c r="E372" s="21"/>
      <c r="F372" s="21"/>
      <c r="G372" s="21"/>
      <c r="H372" s="21"/>
      <c r="I372" s="21"/>
      <c r="J372" s="21"/>
      <c r="K372" s="21"/>
      <c r="L372" s="21"/>
      <c r="M372" s="143"/>
      <c r="N372" s="21"/>
      <c r="O372" s="21"/>
      <c r="P372" s="21"/>
      <c r="Q372" s="21"/>
      <c r="Y372" s="7"/>
      <c r="Z372" s="7"/>
      <c r="AA372" s="7"/>
      <c r="AB372" s="7"/>
      <c r="AC372" s="7"/>
      <c r="AD372" s="7"/>
      <c r="AE372" s="7"/>
      <c r="AF372" s="7"/>
      <c r="AG372" s="7"/>
      <c r="AH372" s="7"/>
    </row>
    <row r="373" spans="2:34" ht="15">
      <c r="B373" s="33"/>
      <c r="C373" s="33"/>
      <c r="D373" s="33"/>
      <c r="E373" s="21"/>
      <c r="F373" s="21"/>
      <c r="G373" s="21"/>
      <c r="H373" s="21"/>
      <c r="I373" s="21"/>
      <c r="J373" s="21"/>
      <c r="K373" s="21"/>
      <c r="L373" s="21"/>
      <c r="M373" s="143"/>
      <c r="N373" s="21"/>
      <c r="O373" s="21"/>
      <c r="P373" s="21"/>
      <c r="Q373" s="21"/>
      <c r="Y373" s="7"/>
      <c r="Z373" s="7"/>
      <c r="AA373" s="7"/>
      <c r="AB373" s="7"/>
      <c r="AC373" s="7"/>
      <c r="AD373" s="7"/>
      <c r="AE373" s="7"/>
      <c r="AF373" s="7"/>
      <c r="AG373" s="7"/>
      <c r="AH373" s="7"/>
    </row>
    <row r="374" spans="2:34" ht="15">
      <c r="B374" s="33"/>
      <c r="C374" s="33"/>
      <c r="D374" s="33"/>
      <c r="E374" s="21"/>
      <c r="F374" s="21"/>
      <c r="G374" s="21"/>
      <c r="H374" s="21"/>
      <c r="I374" s="21"/>
      <c r="J374" s="21"/>
      <c r="K374" s="21"/>
      <c r="L374" s="21"/>
      <c r="M374" s="143"/>
      <c r="N374" s="21"/>
      <c r="O374" s="21"/>
      <c r="P374" s="21"/>
      <c r="Q374" s="21"/>
      <c r="Y374" s="7"/>
      <c r="Z374" s="7"/>
      <c r="AA374" s="7"/>
      <c r="AB374" s="7"/>
      <c r="AC374" s="7"/>
      <c r="AD374" s="7"/>
      <c r="AE374" s="7"/>
      <c r="AF374" s="7"/>
      <c r="AG374" s="7"/>
      <c r="AH374" s="7"/>
    </row>
    <row r="375" spans="2:34" ht="15">
      <c r="B375" s="33"/>
      <c r="C375" s="33"/>
      <c r="D375" s="33"/>
      <c r="E375" s="21"/>
      <c r="F375" s="21"/>
      <c r="G375" s="21"/>
      <c r="H375" s="21"/>
      <c r="I375" s="21"/>
      <c r="J375" s="21"/>
      <c r="K375" s="21"/>
      <c r="L375" s="21"/>
      <c r="M375" s="143"/>
      <c r="N375" s="21"/>
      <c r="O375" s="21"/>
      <c r="P375" s="21"/>
      <c r="Q375" s="21"/>
      <c r="Y375" s="7"/>
      <c r="Z375" s="7"/>
      <c r="AA375" s="7"/>
      <c r="AB375" s="7"/>
      <c r="AC375" s="7"/>
      <c r="AD375" s="7"/>
      <c r="AE375" s="7"/>
      <c r="AF375" s="7"/>
      <c r="AG375" s="7"/>
      <c r="AH375" s="7"/>
    </row>
    <row r="376" spans="2:34" ht="15">
      <c r="B376" s="33"/>
      <c r="C376" s="33"/>
      <c r="D376" s="33"/>
      <c r="E376" s="21"/>
      <c r="F376" s="21"/>
      <c r="G376" s="21"/>
      <c r="H376" s="21"/>
      <c r="I376" s="21"/>
      <c r="J376" s="21"/>
      <c r="K376" s="21"/>
      <c r="L376" s="21"/>
      <c r="M376" s="143"/>
      <c r="N376" s="21"/>
      <c r="O376" s="21"/>
      <c r="P376" s="21"/>
      <c r="Q376" s="21"/>
      <c r="Y376" s="7"/>
      <c r="Z376" s="7"/>
      <c r="AA376" s="7"/>
      <c r="AB376" s="7"/>
      <c r="AC376" s="7"/>
      <c r="AD376" s="7"/>
      <c r="AE376" s="7"/>
      <c r="AF376" s="7"/>
      <c r="AG376" s="7"/>
      <c r="AH376" s="7"/>
    </row>
    <row r="377" spans="2:34" ht="15">
      <c r="B377" s="33"/>
      <c r="C377" s="33"/>
      <c r="D377" s="33"/>
      <c r="E377" s="21"/>
      <c r="F377" s="21"/>
      <c r="G377" s="21"/>
      <c r="H377" s="21"/>
      <c r="I377" s="21"/>
      <c r="J377" s="21"/>
      <c r="K377" s="21"/>
      <c r="L377" s="21"/>
      <c r="M377" s="143"/>
      <c r="N377" s="21"/>
      <c r="O377" s="21"/>
      <c r="P377" s="21"/>
      <c r="Q377" s="21"/>
      <c r="Y377" s="7"/>
      <c r="Z377" s="7"/>
      <c r="AA377" s="7"/>
      <c r="AB377" s="7"/>
      <c r="AC377" s="7"/>
      <c r="AD377" s="7"/>
      <c r="AE377" s="7"/>
      <c r="AF377" s="7"/>
      <c r="AG377" s="7"/>
      <c r="AH377" s="7"/>
    </row>
    <row r="378" spans="2:34" ht="15">
      <c r="B378" s="33"/>
      <c r="C378" s="33"/>
      <c r="D378" s="33"/>
      <c r="E378" s="21"/>
      <c r="F378" s="21"/>
      <c r="G378" s="21"/>
      <c r="H378" s="21"/>
      <c r="I378" s="21"/>
      <c r="J378" s="21"/>
      <c r="K378" s="21"/>
      <c r="L378" s="21"/>
      <c r="M378" s="143"/>
      <c r="N378" s="21"/>
      <c r="O378" s="21"/>
      <c r="P378" s="21"/>
      <c r="Q378" s="21"/>
      <c r="Y378" s="7"/>
      <c r="Z378" s="7"/>
      <c r="AA378" s="7"/>
      <c r="AB378" s="7"/>
      <c r="AC378" s="7"/>
      <c r="AD378" s="7"/>
      <c r="AE378" s="7"/>
      <c r="AF378" s="7"/>
      <c r="AG378" s="7"/>
      <c r="AH378" s="7"/>
    </row>
    <row r="379" spans="2:34" ht="15">
      <c r="B379" s="33"/>
      <c r="C379" s="33"/>
      <c r="D379" s="33"/>
      <c r="E379" s="21"/>
      <c r="F379" s="21"/>
      <c r="G379" s="21"/>
      <c r="H379" s="21"/>
      <c r="I379" s="21"/>
      <c r="J379" s="21"/>
      <c r="K379" s="21"/>
      <c r="L379" s="21"/>
      <c r="M379" s="143"/>
      <c r="N379" s="21"/>
      <c r="O379" s="21"/>
      <c r="P379" s="21"/>
      <c r="Q379" s="21"/>
      <c r="Y379" s="7"/>
      <c r="Z379" s="7"/>
      <c r="AA379" s="7"/>
      <c r="AB379" s="7"/>
      <c r="AC379" s="7"/>
      <c r="AD379" s="7"/>
      <c r="AE379" s="7"/>
      <c r="AF379" s="7"/>
      <c r="AG379" s="7"/>
      <c r="AH379" s="7"/>
    </row>
    <row r="380" spans="2:34" ht="15">
      <c r="B380" s="33"/>
      <c r="C380" s="33"/>
      <c r="D380" s="33"/>
      <c r="E380" s="21"/>
      <c r="F380" s="21"/>
      <c r="G380" s="21"/>
      <c r="H380" s="21"/>
      <c r="I380" s="21"/>
      <c r="J380" s="21"/>
      <c r="K380" s="21"/>
      <c r="L380" s="21"/>
      <c r="M380" s="143"/>
      <c r="N380" s="21"/>
      <c r="O380" s="21"/>
      <c r="P380" s="21"/>
      <c r="Q380" s="21"/>
      <c r="Y380" s="7"/>
      <c r="Z380" s="7"/>
      <c r="AA380" s="7"/>
      <c r="AB380" s="7"/>
      <c r="AC380" s="7"/>
      <c r="AD380" s="7"/>
      <c r="AE380" s="7"/>
      <c r="AF380" s="7"/>
      <c r="AG380" s="7"/>
      <c r="AH380" s="7"/>
    </row>
    <row r="381" spans="2:34" ht="15">
      <c r="B381" s="33"/>
      <c r="C381" s="33"/>
      <c r="D381" s="33"/>
      <c r="E381" s="21"/>
      <c r="F381" s="21"/>
      <c r="G381" s="21"/>
      <c r="H381" s="21"/>
      <c r="I381" s="21"/>
      <c r="J381" s="21"/>
      <c r="K381" s="21"/>
      <c r="L381" s="21"/>
      <c r="M381" s="143"/>
      <c r="N381" s="21"/>
      <c r="O381" s="21"/>
      <c r="P381" s="21"/>
      <c r="Q381" s="21"/>
      <c r="Y381" s="7"/>
      <c r="Z381" s="7"/>
      <c r="AA381" s="7"/>
      <c r="AB381" s="7"/>
      <c r="AC381" s="7"/>
      <c r="AD381" s="7"/>
      <c r="AE381" s="7"/>
      <c r="AF381" s="7"/>
      <c r="AG381" s="7"/>
      <c r="AH381" s="7"/>
    </row>
    <row r="382" spans="2:34" ht="15">
      <c r="B382" s="33"/>
      <c r="C382" s="33"/>
      <c r="D382" s="33"/>
      <c r="E382" s="21"/>
      <c r="F382" s="21"/>
      <c r="G382" s="21"/>
      <c r="H382" s="21"/>
      <c r="I382" s="21"/>
      <c r="J382" s="21"/>
      <c r="K382" s="21"/>
      <c r="L382" s="21"/>
      <c r="M382" s="143"/>
      <c r="N382" s="21"/>
      <c r="O382" s="21"/>
      <c r="P382" s="21"/>
      <c r="Q382" s="21"/>
      <c r="Y382" s="7"/>
      <c r="Z382" s="7"/>
      <c r="AA382" s="7"/>
      <c r="AB382" s="7"/>
      <c r="AC382" s="7"/>
      <c r="AD382" s="7"/>
      <c r="AE382" s="7"/>
      <c r="AF382" s="7"/>
      <c r="AG382" s="7"/>
      <c r="AH382" s="7"/>
    </row>
    <row r="383" spans="2:34" ht="15">
      <c r="B383" s="33"/>
      <c r="C383" s="33"/>
      <c r="D383" s="33"/>
      <c r="E383" s="21"/>
      <c r="F383" s="21"/>
      <c r="G383" s="21"/>
      <c r="H383" s="21"/>
      <c r="I383" s="21"/>
      <c r="J383" s="21"/>
      <c r="K383" s="21"/>
      <c r="L383" s="21"/>
      <c r="M383" s="143"/>
      <c r="N383" s="21"/>
      <c r="O383" s="21"/>
      <c r="P383" s="21"/>
      <c r="Q383" s="21"/>
      <c r="Y383" s="7"/>
      <c r="Z383" s="7"/>
      <c r="AA383" s="7"/>
      <c r="AB383" s="7"/>
      <c r="AC383" s="7"/>
      <c r="AD383" s="7"/>
      <c r="AE383" s="7"/>
      <c r="AF383" s="7"/>
      <c r="AG383" s="7"/>
      <c r="AH383" s="7"/>
    </row>
    <row r="384" spans="2:34" ht="15">
      <c r="B384" s="33"/>
      <c r="C384" s="33"/>
      <c r="D384" s="33"/>
      <c r="E384" s="21"/>
      <c r="F384" s="21"/>
      <c r="G384" s="21"/>
      <c r="H384" s="21"/>
      <c r="I384" s="21"/>
      <c r="J384" s="21"/>
      <c r="K384" s="21"/>
      <c r="L384" s="21"/>
      <c r="M384" s="143"/>
      <c r="N384" s="21"/>
      <c r="O384" s="21"/>
      <c r="P384" s="21"/>
      <c r="Q384" s="21"/>
      <c r="Y384" s="7"/>
      <c r="Z384" s="7"/>
      <c r="AA384" s="7"/>
      <c r="AB384" s="7"/>
      <c r="AC384" s="7"/>
      <c r="AD384" s="7"/>
      <c r="AE384" s="7"/>
      <c r="AF384" s="7"/>
      <c r="AG384" s="7"/>
      <c r="AH384" s="7"/>
    </row>
    <row r="385" spans="2:34" ht="15">
      <c r="B385" s="33"/>
      <c r="C385" s="33"/>
      <c r="D385" s="33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Y385" s="7"/>
      <c r="Z385" s="7"/>
      <c r="AA385" s="7"/>
      <c r="AB385" s="7"/>
      <c r="AC385" s="7"/>
      <c r="AD385" s="7"/>
      <c r="AE385" s="7"/>
      <c r="AF385" s="7"/>
      <c r="AG385" s="7"/>
      <c r="AH385" s="7"/>
    </row>
    <row r="386" spans="2:34" ht="15">
      <c r="B386" s="33"/>
      <c r="C386" s="33"/>
      <c r="D386" s="33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Y386" s="7"/>
      <c r="Z386" s="7"/>
      <c r="AA386" s="7"/>
      <c r="AB386" s="7"/>
      <c r="AC386" s="7"/>
      <c r="AD386" s="7"/>
      <c r="AE386" s="7"/>
      <c r="AF386" s="7"/>
      <c r="AG386" s="7"/>
      <c r="AH386" s="7"/>
    </row>
    <row r="387" spans="2:34" ht="15">
      <c r="B387" s="33"/>
      <c r="C387" s="33"/>
      <c r="D387" s="33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Y387" s="7"/>
      <c r="Z387" s="7"/>
      <c r="AA387" s="7"/>
      <c r="AB387" s="7"/>
      <c r="AC387" s="7"/>
      <c r="AD387" s="7"/>
      <c r="AE387" s="7"/>
      <c r="AF387" s="7"/>
      <c r="AG387" s="7"/>
      <c r="AH387" s="7"/>
    </row>
    <row r="388" spans="2:34" ht="15">
      <c r="B388" s="33"/>
      <c r="C388" s="33"/>
      <c r="D388" s="33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Y388" s="7"/>
      <c r="Z388" s="7"/>
      <c r="AA388" s="7"/>
      <c r="AB388" s="7"/>
      <c r="AC388" s="7"/>
      <c r="AD388" s="7"/>
      <c r="AE388" s="7"/>
      <c r="AF388" s="7"/>
      <c r="AG388" s="7"/>
      <c r="AH388" s="7"/>
    </row>
    <row r="389" spans="2:34" ht="15">
      <c r="B389" s="33"/>
      <c r="C389" s="33"/>
      <c r="D389" s="33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Y389" s="7"/>
      <c r="Z389" s="7"/>
      <c r="AA389" s="7"/>
      <c r="AB389" s="7"/>
      <c r="AC389" s="7"/>
      <c r="AD389" s="7"/>
      <c r="AE389" s="7"/>
      <c r="AF389" s="7"/>
      <c r="AG389" s="7"/>
      <c r="AH389" s="7"/>
    </row>
    <row r="390" spans="2:34" ht="15">
      <c r="B390" s="33"/>
      <c r="C390" s="33"/>
      <c r="D390" s="33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2:34" ht="15">
      <c r="B391" s="33"/>
      <c r="C391" s="33"/>
      <c r="D391" s="33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5:34" ht="15"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5:34" ht="15"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Y393" s="7"/>
      <c r="Z393" s="7"/>
      <c r="AA393" s="7"/>
      <c r="AB393" s="7"/>
      <c r="AC393" s="7"/>
      <c r="AD393" s="7"/>
      <c r="AE393" s="7"/>
      <c r="AF393" s="7"/>
      <c r="AG393" s="7"/>
      <c r="AH393" s="7"/>
    </row>
    <row r="394" spans="5:34" ht="15"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Y394" s="7"/>
      <c r="Z394" s="7"/>
      <c r="AA394" s="7"/>
      <c r="AB394" s="7"/>
      <c r="AC394" s="7"/>
      <c r="AD394" s="7"/>
      <c r="AE394" s="7"/>
      <c r="AF394" s="7"/>
      <c r="AG394" s="7"/>
      <c r="AH394" s="7"/>
    </row>
    <row r="395" spans="5:34" ht="15"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5:34" ht="15"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5:34" ht="15"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Y397" s="7"/>
      <c r="Z397" s="7"/>
      <c r="AA397" s="7"/>
      <c r="AB397" s="7"/>
      <c r="AC397" s="7"/>
      <c r="AD397" s="7"/>
      <c r="AE397" s="7"/>
      <c r="AF397" s="7"/>
      <c r="AG397" s="7"/>
      <c r="AH397" s="7"/>
    </row>
    <row r="398" spans="5:34" ht="15"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5:34" ht="15"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5:34" ht="15"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Y400" s="7"/>
      <c r="Z400" s="7"/>
      <c r="AA400" s="7"/>
      <c r="AB400" s="7"/>
      <c r="AC400" s="7"/>
      <c r="AD400" s="7"/>
      <c r="AE400" s="7"/>
      <c r="AF400" s="7"/>
      <c r="AG400" s="7"/>
      <c r="AH400" s="7"/>
    </row>
    <row r="401" spans="5:34" ht="15"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Y401" s="7"/>
      <c r="Z401" s="7"/>
      <c r="AA401" s="7"/>
      <c r="AB401" s="7"/>
      <c r="AC401" s="7"/>
      <c r="AD401" s="7"/>
      <c r="AE401" s="7"/>
      <c r="AF401" s="7"/>
      <c r="AG401" s="7"/>
      <c r="AH401" s="7"/>
    </row>
    <row r="402" spans="5:34" ht="15"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Y402" s="7"/>
      <c r="Z402" s="7"/>
      <c r="AA402" s="7"/>
      <c r="AB402" s="7"/>
      <c r="AC402" s="7"/>
      <c r="AD402" s="7"/>
      <c r="AE402" s="7"/>
      <c r="AF402" s="7"/>
      <c r="AG402" s="7"/>
      <c r="AH402" s="7"/>
    </row>
    <row r="403" spans="5:34" ht="15"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Y403" s="7"/>
      <c r="Z403" s="7"/>
      <c r="AA403" s="7"/>
      <c r="AB403" s="7"/>
      <c r="AC403" s="7"/>
      <c r="AD403" s="7"/>
      <c r="AE403" s="7"/>
      <c r="AF403" s="7"/>
      <c r="AG403" s="7"/>
      <c r="AH403" s="7"/>
    </row>
    <row r="404" spans="5:34" ht="15"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Y404" s="7"/>
      <c r="Z404" s="7"/>
      <c r="AA404" s="7"/>
      <c r="AB404" s="7"/>
      <c r="AC404" s="7"/>
      <c r="AD404" s="7"/>
      <c r="AE404" s="7"/>
      <c r="AF404" s="7"/>
      <c r="AG404" s="7"/>
      <c r="AH404" s="7"/>
    </row>
    <row r="405" spans="7:34" ht="15">
      <c r="G405" s="21"/>
      <c r="H405" s="21"/>
      <c r="I405" s="21"/>
      <c r="K405" s="21"/>
      <c r="L405" s="21"/>
      <c r="M405" s="21"/>
      <c r="O405" s="21"/>
      <c r="P405" s="21"/>
      <c r="Q405" s="21"/>
      <c r="Y405" s="7"/>
      <c r="Z405" s="7"/>
      <c r="AA405" s="7"/>
      <c r="AB405" s="7"/>
      <c r="AC405" s="7"/>
      <c r="AD405" s="7"/>
      <c r="AE405" s="7"/>
      <c r="AF405" s="7"/>
      <c r="AG405" s="7"/>
      <c r="AH405" s="7"/>
    </row>
    <row r="406" spans="7:34" ht="15">
      <c r="G406" s="21"/>
      <c r="H406" s="21"/>
      <c r="I406" s="21"/>
      <c r="K406" s="21"/>
      <c r="L406" s="21"/>
      <c r="M406" s="21"/>
      <c r="O406" s="21"/>
      <c r="P406" s="21"/>
      <c r="Q406" s="21"/>
      <c r="Y406" s="7"/>
      <c r="Z406" s="7"/>
      <c r="AA406" s="7"/>
      <c r="AB406" s="7"/>
      <c r="AC406" s="7"/>
      <c r="AD406" s="7"/>
      <c r="AE406" s="7"/>
      <c r="AF406" s="7"/>
      <c r="AG406" s="7"/>
      <c r="AH406" s="7"/>
    </row>
    <row r="407" spans="7:34" ht="15">
      <c r="G407" s="21"/>
      <c r="H407" s="21"/>
      <c r="I407" s="21"/>
      <c r="K407" s="21"/>
      <c r="L407" s="21"/>
      <c r="M407" s="21"/>
      <c r="O407" s="21"/>
      <c r="P407" s="21"/>
      <c r="Q407" s="21"/>
      <c r="Y407" s="7"/>
      <c r="Z407" s="7"/>
      <c r="AA407" s="7"/>
      <c r="AB407" s="7"/>
      <c r="AC407" s="7"/>
      <c r="AD407" s="7"/>
      <c r="AE407" s="7"/>
      <c r="AF407" s="7"/>
      <c r="AG407" s="7"/>
      <c r="AH407" s="7"/>
    </row>
    <row r="408" spans="11:34" ht="15">
      <c r="K408" s="21"/>
      <c r="L408" s="21"/>
      <c r="M408" s="21"/>
      <c r="O408" s="21"/>
      <c r="P408" s="21"/>
      <c r="Q408" s="21"/>
      <c r="Y408" s="7"/>
      <c r="Z408" s="7"/>
      <c r="AA408" s="7"/>
      <c r="AB408" s="7"/>
      <c r="AC408" s="7"/>
      <c r="AD408" s="7"/>
      <c r="AE408" s="7"/>
      <c r="AF408" s="7"/>
      <c r="AG408" s="7"/>
      <c r="AH408" s="7"/>
    </row>
    <row r="409" spans="11:34" ht="15">
      <c r="K409" s="21"/>
      <c r="L409" s="21"/>
      <c r="M409" s="21"/>
      <c r="O409" s="21"/>
      <c r="P409" s="21"/>
      <c r="Q409" s="21"/>
      <c r="Y409" s="7"/>
      <c r="Z409" s="7"/>
      <c r="AA409" s="7"/>
      <c r="AB409" s="7"/>
      <c r="AC409" s="7"/>
      <c r="AD409" s="7"/>
      <c r="AE409" s="7"/>
      <c r="AF409" s="7"/>
      <c r="AG409" s="7"/>
      <c r="AH409" s="7"/>
    </row>
    <row r="410" spans="11:34" ht="15">
      <c r="K410" s="21"/>
      <c r="L410" s="21"/>
      <c r="M410" s="21"/>
      <c r="Q410" s="21"/>
      <c r="Y410" s="7"/>
      <c r="Z410" s="7"/>
      <c r="AA410" s="7"/>
      <c r="AB410" s="7"/>
      <c r="AC410" s="7"/>
      <c r="AD410" s="7"/>
      <c r="AE410" s="7"/>
      <c r="AF410" s="7"/>
      <c r="AG410" s="7"/>
      <c r="AH410" s="7"/>
    </row>
    <row r="411" spans="11:34" ht="15">
      <c r="K411" s="21"/>
      <c r="L411" s="21"/>
      <c r="M411" s="21"/>
      <c r="Y411" s="7"/>
      <c r="Z411" s="7"/>
      <c r="AA411" s="7"/>
      <c r="AB411" s="7"/>
      <c r="AC411" s="7"/>
      <c r="AD411" s="7"/>
      <c r="AE411" s="7"/>
      <c r="AF411" s="7"/>
      <c r="AG411" s="7"/>
      <c r="AH411" s="7"/>
    </row>
    <row r="412" spans="11:34" ht="15">
      <c r="K412" s="21"/>
      <c r="L412" s="21"/>
      <c r="M412" s="21"/>
      <c r="Y412" s="7"/>
      <c r="Z412" s="7"/>
      <c r="AA412" s="7"/>
      <c r="AB412" s="7"/>
      <c r="AC412" s="7"/>
      <c r="AD412" s="7"/>
      <c r="AE412" s="7"/>
      <c r="AF412" s="7"/>
      <c r="AG412" s="7"/>
      <c r="AH412" s="7"/>
    </row>
    <row r="413" spans="11:34" ht="15">
      <c r="K413" s="21"/>
      <c r="L413" s="21"/>
      <c r="M413" s="21"/>
      <c r="Y413" s="7"/>
      <c r="Z413" s="7"/>
      <c r="AA413" s="7"/>
      <c r="AB413" s="7"/>
      <c r="AC413" s="7"/>
      <c r="AD413" s="7"/>
      <c r="AE413" s="7"/>
      <c r="AF413" s="7"/>
      <c r="AG413" s="7"/>
      <c r="AH413" s="7"/>
    </row>
    <row r="414" spans="11:34" ht="15">
      <c r="K414" s="21"/>
      <c r="L414" s="21"/>
      <c r="M414" s="21"/>
      <c r="Y414" s="7"/>
      <c r="Z414" s="7"/>
      <c r="AA414" s="7"/>
      <c r="AB414" s="7"/>
      <c r="AC414" s="7"/>
      <c r="AD414" s="7"/>
      <c r="AE414" s="7"/>
      <c r="AF414" s="7"/>
      <c r="AG414" s="7"/>
      <c r="AH414" s="7"/>
    </row>
    <row r="415" spans="11:34" ht="15">
      <c r="K415" s="21"/>
      <c r="L415" s="21"/>
      <c r="M415" s="21"/>
      <c r="Y415" s="7"/>
      <c r="Z415" s="7"/>
      <c r="AA415" s="7"/>
      <c r="AB415" s="7"/>
      <c r="AC415" s="7"/>
      <c r="AD415" s="7"/>
      <c r="AE415" s="7"/>
      <c r="AF415" s="7"/>
      <c r="AG415" s="7"/>
      <c r="AH415" s="7"/>
    </row>
    <row r="416" spans="11:34" ht="15">
      <c r="K416" s="21"/>
      <c r="L416" s="21"/>
      <c r="M416" s="21"/>
      <c r="Y416" s="7"/>
      <c r="Z416" s="7"/>
      <c r="AA416" s="7"/>
      <c r="AB416" s="7"/>
      <c r="AC416" s="7"/>
      <c r="AD416" s="7"/>
      <c r="AE416" s="7"/>
      <c r="AF416" s="7"/>
      <c r="AG416" s="7"/>
      <c r="AH416" s="7"/>
    </row>
    <row r="417" spans="11:34" ht="15">
      <c r="K417" s="21"/>
      <c r="L417" s="21"/>
      <c r="M417" s="21"/>
      <c r="Y417" s="7"/>
      <c r="Z417" s="7"/>
      <c r="AA417" s="7"/>
      <c r="AB417" s="7"/>
      <c r="AC417" s="7"/>
      <c r="AD417" s="7"/>
      <c r="AE417" s="7"/>
      <c r="AF417" s="7"/>
      <c r="AG417" s="7"/>
      <c r="AH417" s="7"/>
    </row>
    <row r="418" spans="11:34" ht="15">
      <c r="K418" s="21"/>
      <c r="L418" s="21"/>
      <c r="M418" s="21"/>
      <c r="Y418" s="7"/>
      <c r="Z418" s="7"/>
      <c r="AA418" s="7"/>
      <c r="AB418" s="7"/>
      <c r="AC418" s="7"/>
      <c r="AD418" s="7"/>
      <c r="AE418" s="7"/>
      <c r="AF418" s="7"/>
      <c r="AG418" s="7"/>
      <c r="AH418" s="7"/>
    </row>
    <row r="419" spans="11:34" ht="15">
      <c r="K419" s="21"/>
      <c r="L419" s="21"/>
      <c r="M419" s="21"/>
      <c r="Y419" s="7"/>
      <c r="Z419" s="7"/>
      <c r="AA419" s="7"/>
      <c r="AB419" s="7"/>
      <c r="AC419" s="7"/>
      <c r="AD419" s="7"/>
      <c r="AE419" s="7"/>
      <c r="AF419" s="7"/>
      <c r="AG419" s="7"/>
      <c r="AH419" s="7"/>
    </row>
    <row r="420" spans="11:34" ht="15">
      <c r="K420" s="21"/>
      <c r="L420" s="21"/>
      <c r="M420" s="21"/>
      <c r="Y420" s="7"/>
      <c r="Z420" s="7"/>
      <c r="AA420" s="7"/>
      <c r="AB420" s="7"/>
      <c r="AC420" s="7"/>
      <c r="AD420" s="7"/>
      <c r="AE420" s="7"/>
      <c r="AF420" s="7"/>
      <c r="AG420" s="7"/>
      <c r="AH420" s="7"/>
    </row>
    <row r="421" spans="11:34" ht="15">
      <c r="K421" s="21"/>
      <c r="L421" s="21"/>
      <c r="M421" s="21"/>
      <c r="Y421" s="7"/>
      <c r="Z421" s="7"/>
      <c r="AA421" s="7"/>
      <c r="AB421" s="7"/>
      <c r="AC421" s="7"/>
      <c r="AD421" s="7"/>
      <c r="AE421" s="7"/>
      <c r="AF421" s="7"/>
      <c r="AG421" s="7"/>
      <c r="AH421" s="7"/>
    </row>
    <row r="422" spans="11:34" ht="15">
      <c r="K422" s="21"/>
      <c r="L422" s="21"/>
      <c r="M422" s="21"/>
      <c r="Y422" s="7"/>
      <c r="Z422" s="7"/>
      <c r="AA422" s="7"/>
      <c r="AB422" s="7"/>
      <c r="AC422" s="7"/>
      <c r="AD422" s="7"/>
      <c r="AE422" s="7"/>
      <c r="AF422" s="7"/>
      <c r="AG422" s="7"/>
      <c r="AH422" s="7"/>
    </row>
    <row r="423" spans="11:34" ht="15">
      <c r="K423" s="21"/>
      <c r="L423" s="21"/>
      <c r="M423" s="21"/>
      <c r="Y423" s="7"/>
      <c r="Z423" s="7"/>
      <c r="AA423" s="7"/>
      <c r="AB423" s="7"/>
      <c r="AC423" s="7"/>
      <c r="AD423" s="7"/>
      <c r="AE423" s="7"/>
      <c r="AF423" s="7"/>
      <c r="AG423" s="7"/>
      <c r="AH423" s="7"/>
    </row>
    <row r="424" spans="11:34" ht="15">
      <c r="K424" s="21"/>
      <c r="L424" s="21"/>
      <c r="M424" s="21"/>
      <c r="Y424" s="7"/>
      <c r="Z424" s="7"/>
      <c r="AA424" s="7"/>
      <c r="AB424" s="7"/>
      <c r="AC424" s="7"/>
      <c r="AD424" s="7"/>
      <c r="AE424" s="7"/>
      <c r="AF424" s="7"/>
      <c r="AG424" s="7"/>
      <c r="AH424" s="7"/>
    </row>
    <row r="425" spans="11:34" ht="15">
      <c r="K425" s="21"/>
      <c r="L425" s="21"/>
      <c r="M425" s="21"/>
      <c r="Y425" s="7"/>
      <c r="Z425" s="7"/>
      <c r="AA425" s="7"/>
      <c r="AB425" s="7"/>
      <c r="AC425" s="7"/>
      <c r="AD425" s="7"/>
      <c r="AE425" s="7"/>
      <c r="AF425" s="7"/>
      <c r="AG425" s="7"/>
      <c r="AH425" s="7"/>
    </row>
    <row r="426" spans="11:34" ht="15">
      <c r="K426" s="21"/>
      <c r="L426" s="21"/>
      <c r="M426" s="21"/>
      <c r="Y426" s="7"/>
      <c r="Z426" s="7"/>
      <c r="AA426" s="7"/>
      <c r="AB426" s="7"/>
      <c r="AC426" s="7"/>
      <c r="AD426" s="7"/>
      <c r="AE426" s="7"/>
      <c r="AF426" s="7"/>
      <c r="AG426" s="7"/>
      <c r="AH426" s="7"/>
    </row>
    <row r="427" spans="11:34" ht="15">
      <c r="K427" s="21"/>
      <c r="L427" s="21"/>
      <c r="M427" s="21"/>
      <c r="Y427" s="7"/>
      <c r="Z427" s="7"/>
      <c r="AA427" s="7"/>
      <c r="AB427" s="7"/>
      <c r="AC427" s="7"/>
      <c r="AD427" s="7"/>
      <c r="AE427" s="7"/>
      <c r="AF427" s="7"/>
      <c r="AG427" s="7"/>
      <c r="AH427" s="7"/>
    </row>
    <row r="428" spans="25:34" ht="12.75">
      <c r="Y428" s="7"/>
      <c r="Z428" s="7"/>
      <c r="AA428" s="7"/>
      <c r="AB428" s="7"/>
      <c r="AC428" s="7"/>
      <c r="AD428" s="7"/>
      <c r="AE428" s="7"/>
      <c r="AF428" s="7"/>
      <c r="AG428" s="7"/>
      <c r="AH428" s="7"/>
    </row>
    <row r="429" spans="25:34" ht="12.75">
      <c r="Y429" s="7"/>
      <c r="Z429" s="7"/>
      <c r="AA429" s="7"/>
      <c r="AB429" s="7"/>
      <c r="AC429" s="7"/>
      <c r="AD429" s="7"/>
      <c r="AE429" s="7"/>
      <c r="AF429" s="7"/>
      <c r="AG429" s="7"/>
      <c r="AH429" s="7"/>
    </row>
    <row r="430" spans="25:34" ht="12.75">
      <c r="Y430" s="7"/>
      <c r="Z430" s="7"/>
      <c r="AA430" s="7"/>
      <c r="AB430" s="7"/>
      <c r="AC430" s="7"/>
      <c r="AD430" s="7"/>
      <c r="AE430" s="7"/>
      <c r="AF430" s="7"/>
      <c r="AG430" s="7"/>
      <c r="AH430" s="7"/>
    </row>
    <row r="431" spans="25:34" ht="12.75">
      <c r="Y431" s="7"/>
      <c r="Z431" s="7"/>
      <c r="AA431" s="7"/>
      <c r="AB431" s="7"/>
      <c r="AC431" s="7"/>
      <c r="AD431" s="7"/>
      <c r="AE431" s="7"/>
      <c r="AF431" s="7"/>
      <c r="AG431" s="7"/>
      <c r="AH431" s="7"/>
    </row>
    <row r="432" spans="25:34" ht="12.75">
      <c r="Y432" s="7"/>
      <c r="Z432" s="7"/>
      <c r="AA432" s="7"/>
      <c r="AB432" s="7"/>
      <c r="AC432" s="7"/>
      <c r="AD432" s="7"/>
      <c r="AE432" s="7"/>
      <c r="AF432" s="7"/>
      <c r="AG432" s="7"/>
      <c r="AH432" s="7"/>
    </row>
    <row r="433" spans="25:34" ht="12.75">
      <c r="Y433" s="7"/>
      <c r="Z433" s="7"/>
      <c r="AA433" s="7"/>
      <c r="AB433" s="7"/>
      <c r="AC433" s="7"/>
      <c r="AD433" s="7"/>
      <c r="AE433" s="7"/>
      <c r="AF433" s="7"/>
      <c r="AG433" s="7"/>
      <c r="AH433" s="7"/>
    </row>
    <row r="434" spans="25:34" ht="12.75">
      <c r="Y434" s="7"/>
      <c r="Z434" s="7"/>
      <c r="AA434" s="7"/>
      <c r="AB434" s="7"/>
      <c r="AC434" s="7"/>
      <c r="AD434" s="7"/>
      <c r="AE434" s="7"/>
      <c r="AF434" s="7"/>
      <c r="AG434" s="7"/>
      <c r="AH434" s="7"/>
    </row>
    <row r="435" spans="25:34" ht="12.75">
      <c r="Y435" s="7"/>
      <c r="Z435" s="7"/>
      <c r="AA435" s="7"/>
      <c r="AB435" s="7"/>
      <c r="AC435" s="7"/>
      <c r="AD435" s="7"/>
      <c r="AE435" s="7"/>
      <c r="AF435" s="7"/>
      <c r="AG435" s="7"/>
      <c r="AH435" s="7"/>
    </row>
    <row r="436" spans="25:34" ht="12.75">
      <c r="Y436" s="7"/>
      <c r="Z436" s="7"/>
      <c r="AA436" s="7"/>
      <c r="AB436" s="7"/>
      <c r="AC436" s="7"/>
      <c r="AD436" s="7"/>
      <c r="AE436" s="7"/>
      <c r="AF436" s="7"/>
      <c r="AG436" s="7"/>
      <c r="AH436" s="7"/>
    </row>
    <row r="437" spans="25:34" ht="12.75">
      <c r="Y437" s="7"/>
      <c r="Z437" s="7"/>
      <c r="AA437" s="7"/>
      <c r="AB437" s="7"/>
      <c r="AC437" s="7"/>
      <c r="AD437" s="7"/>
      <c r="AE437" s="7"/>
      <c r="AF437" s="7"/>
      <c r="AG437" s="7"/>
      <c r="AH437" s="7"/>
    </row>
    <row r="438" spans="25:34" ht="12.75">
      <c r="Y438" s="7"/>
      <c r="Z438" s="7"/>
      <c r="AA438" s="7"/>
      <c r="AB438" s="7"/>
      <c r="AC438" s="7"/>
      <c r="AD438" s="7"/>
      <c r="AE438" s="7"/>
      <c r="AF438" s="7"/>
      <c r="AG438" s="7"/>
      <c r="AH438" s="7"/>
    </row>
    <row r="439" spans="25:34" ht="12.75">
      <c r="Y439" s="7"/>
      <c r="Z439" s="7"/>
      <c r="AA439" s="7"/>
      <c r="AB439" s="7"/>
      <c r="AC439" s="7"/>
      <c r="AD439" s="7"/>
      <c r="AE439" s="7"/>
      <c r="AF439" s="7"/>
      <c r="AG439" s="7"/>
      <c r="AH439" s="7"/>
    </row>
    <row r="440" spans="25:34" ht="12.75">
      <c r="Y440" s="7"/>
      <c r="Z440" s="7"/>
      <c r="AA440" s="7"/>
      <c r="AB440" s="7"/>
      <c r="AC440" s="7"/>
      <c r="AD440" s="7"/>
      <c r="AE440" s="7"/>
      <c r="AF440" s="7"/>
      <c r="AG440" s="7"/>
      <c r="AH440" s="7"/>
    </row>
    <row r="441" spans="25:34" ht="12.75">
      <c r="Y441" s="7"/>
      <c r="Z441" s="7"/>
      <c r="AA441" s="7"/>
      <c r="AB441" s="7"/>
      <c r="AC441" s="7"/>
      <c r="AD441" s="7"/>
      <c r="AE441" s="7"/>
      <c r="AF441" s="7"/>
      <c r="AG441" s="7"/>
      <c r="AH441" s="7"/>
    </row>
    <row r="442" spans="25:34" ht="12.75">
      <c r="Y442" s="7"/>
      <c r="Z442" s="7"/>
      <c r="AA442" s="7"/>
      <c r="AB442" s="7"/>
      <c r="AC442" s="7"/>
      <c r="AD442" s="7"/>
      <c r="AE442" s="7"/>
      <c r="AF442" s="7"/>
      <c r="AG442" s="7"/>
      <c r="AH442" s="7"/>
    </row>
    <row r="443" spans="25:34" ht="12.75">
      <c r="Y443" s="7"/>
      <c r="Z443" s="7"/>
      <c r="AA443" s="7"/>
      <c r="AB443" s="7"/>
      <c r="AC443" s="7"/>
      <c r="AD443" s="7"/>
      <c r="AE443" s="7"/>
      <c r="AF443" s="7"/>
      <c r="AG443" s="7"/>
      <c r="AH443" s="7"/>
    </row>
    <row r="444" spans="25:34" ht="12.75">
      <c r="Y444" s="7"/>
      <c r="Z444" s="7"/>
      <c r="AA444" s="7"/>
      <c r="AB444" s="7"/>
      <c r="AC444" s="7"/>
      <c r="AD444" s="7"/>
      <c r="AE444" s="7"/>
      <c r="AF444" s="7"/>
      <c r="AG444" s="7"/>
      <c r="AH444" s="7"/>
    </row>
    <row r="445" spans="25:34" ht="12.75">
      <c r="Y445" s="7"/>
      <c r="Z445" s="7"/>
      <c r="AA445" s="7"/>
      <c r="AB445" s="7"/>
      <c r="AC445" s="7"/>
      <c r="AD445" s="7"/>
      <c r="AE445" s="7"/>
      <c r="AF445" s="7"/>
      <c r="AG445" s="7"/>
      <c r="AH445" s="7"/>
    </row>
    <row r="446" spans="25:34" ht="12.75">
      <c r="Y446" s="7"/>
      <c r="Z446" s="7"/>
      <c r="AA446" s="7"/>
      <c r="AB446" s="7"/>
      <c r="AC446" s="7"/>
      <c r="AD446" s="7"/>
      <c r="AE446" s="7"/>
      <c r="AF446" s="7"/>
      <c r="AG446" s="7"/>
      <c r="AH446" s="7"/>
    </row>
    <row r="447" spans="25:34" ht="12.75">
      <c r="Y447" s="7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25:34" ht="12.75">
      <c r="Y448" s="7"/>
      <c r="Z448" s="7"/>
      <c r="AA448" s="7"/>
      <c r="AB448" s="7"/>
      <c r="AC448" s="7"/>
      <c r="AD448" s="7"/>
      <c r="AE448" s="7"/>
      <c r="AF448" s="7"/>
      <c r="AG448" s="7"/>
      <c r="AH448" s="7"/>
    </row>
    <row r="449" spans="25:34" ht="12.75">
      <c r="Y449" s="7"/>
      <c r="Z449" s="7"/>
      <c r="AA449" s="7"/>
      <c r="AB449" s="7"/>
      <c r="AC449" s="7"/>
      <c r="AD449" s="7"/>
      <c r="AE449" s="7"/>
      <c r="AF449" s="7"/>
      <c r="AG449" s="7"/>
      <c r="AH449" s="7"/>
    </row>
    <row r="450" spans="25:34" ht="12.75">
      <c r="Y450" s="7"/>
      <c r="Z450" s="7"/>
      <c r="AA450" s="7"/>
      <c r="AB450" s="7"/>
      <c r="AC450" s="7"/>
      <c r="AD450" s="7"/>
      <c r="AE450" s="7"/>
      <c r="AF450" s="7"/>
      <c r="AG450" s="7"/>
      <c r="AH450" s="7"/>
    </row>
    <row r="451" spans="25:34" ht="12.75">
      <c r="Y451" s="7"/>
      <c r="Z451" s="7"/>
      <c r="AA451" s="7"/>
      <c r="AB451" s="7"/>
      <c r="AC451" s="7"/>
      <c r="AD451" s="7"/>
      <c r="AE451" s="7"/>
      <c r="AF451" s="7"/>
      <c r="AG451" s="7"/>
      <c r="AH451" s="7"/>
    </row>
    <row r="452" spans="25:34" ht="12.75">
      <c r="Y452" s="7"/>
      <c r="Z452" s="7"/>
      <c r="AA452" s="7"/>
      <c r="AB452" s="7"/>
      <c r="AC452" s="7"/>
      <c r="AD452" s="7"/>
      <c r="AE452" s="7"/>
      <c r="AF452" s="7"/>
      <c r="AG452" s="7"/>
      <c r="AH452" s="7"/>
    </row>
    <row r="453" spans="25:34" ht="12.75">
      <c r="Y453" s="7"/>
      <c r="Z453" s="7"/>
      <c r="AA453" s="7"/>
      <c r="AB453" s="7"/>
      <c r="AC453" s="7"/>
      <c r="AD453" s="7"/>
      <c r="AE453" s="7"/>
      <c r="AF453" s="7"/>
      <c r="AG453" s="7"/>
      <c r="AH453" s="7"/>
    </row>
    <row r="454" spans="25:34" ht="12.75">
      <c r="Y454" s="7"/>
      <c r="Z454" s="7"/>
      <c r="AA454" s="7"/>
      <c r="AB454" s="7"/>
      <c r="AC454" s="7"/>
      <c r="AD454" s="7"/>
      <c r="AE454" s="7"/>
      <c r="AF454" s="7"/>
      <c r="AG454" s="7"/>
      <c r="AH454" s="7"/>
    </row>
    <row r="455" spans="25:34" ht="12.75">
      <c r="Y455" s="7"/>
      <c r="Z455" s="7"/>
      <c r="AA455" s="7"/>
      <c r="AB455" s="7"/>
      <c r="AC455" s="7"/>
      <c r="AD455" s="7"/>
      <c r="AE455" s="7"/>
      <c r="AF455" s="7"/>
      <c r="AG455" s="7"/>
      <c r="AH455" s="7"/>
    </row>
    <row r="456" spans="25:34" ht="12.75">
      <c r="Y456" s="7"/>
      <c r="Z456" s="7"/>
      <c r="AA456" s="7"/>
      <c r="AB456" s="7"/>
      <c r="AC456" s="7"/>
      <c r="AD456" s="7"/>
      <c r="AE456" s="7"/>
      <c r="AF456" s="7"/>
      <c r="AG456" s="7"/>
      <c r="AH456" s="7"/>
    </row>
    <row r="457" spans="25:34" ht="12.75">
      <c r="Y457" s="7"/>
      <c r="Z457" s="7"/>
      <c r="AA457" s="7"/>
      <c r="AB457" s="7"/>
      <c r="AC457" s="7"/>
      <c r="AD457" s="7"/>
      <c r="AE457" s="7"/>
      <c r="AF457" s="7"/>
      <c r="AG457" s="7"/>
      <c r="AH457" s="7"/>
    </row>
    <row r="458" spans="25:34" ht="12.75">
      <c r="Y458" s="7"/>
      <c r="Z458" s="7"/>
      <c r="AA458" s="7"/>
      <c r="AB458" s="7"/>
      <c r="AC458" s="7"/>
      <c r="AD458" s="7"/>
      <c r="AE458" s="7"/>
      <c r="AF458" s="7"/>
      <c r="AG458" s="7"/>
      <c r="AH458" s="7"/>
    </row>
    <row r="459" spans="25:34" ht="12.75">
      <c r="Y459" s="7"/>
      <c r="Z459" s="7"/>
      <c r="AA459" s="7"/>
      <c r="AB459" s="7"/>
      <c r="AC459" s="7"/>
      <c r="AD459" s="7"/>
      <c r="AE459" s="7"/>
      <c r="AF459" s="7"/>
      <c r="AG459" s="7"/>
      <c r="AH459" s="7"/>
    </row>
    <row r="460" spans="25:34" ht="12.75">
      <c r="Y460" s="7"/>
      <c r="Z460" s="7"/>
      <c r="AA460" s="7"/>
      <c r="AB460" s="7"/>
      <c r="AC460" s="7"/>
      <c r="AD460" s="7"/>
      <c r="AE460" s="7"/>
      <c r="AF460" s="7"/>
      <c r="AG460" s="7"/>
      <c r="AH460" s="7"/>
    </row>
    <row r="461" spans="25:34" ht="12.75">
      <c r="Y461" s="7"/>
      <c r="Z461" s="7"/>
      <c r="AA461" s="7"/>
      <c r="AB461" s="7"/>
      <c r="AC461" s="7"/>
      <c r="AD461" s="7"/>
      <c r="AE461" s="7"/>
      <c r="AF461" s="7"/>
      <c r="AG461" s="7"/>
      <c r="AH461" s="7"/>
    </row>
    <row r="462" spans="25:34" ht="12.75">
      <c r="Y462" s="7"/>
      <c r="Z462" s="7"/>
      <c r="AA462" s="7"/>
      <c r="AB462" s="7"/>
      <c r="AC462" s="7"/>
      <c r="AD462" s="7"/>
      <c r="AE462" s="7"/>
      <c r="AF462" s="7"/>
      <c r="AG462" s="7"/>
      <c r="AH462" s="7"/>
    </row>
    <row r="463" spans="25:34" ht="12.75">
      <c r="Y463" s="7"/>
      <c r="Z463" s="7"/>
      <c r="AA463" s="7"/>
      <c r="AB463" s="7"/>
      <c r="AC463" s="7"/>
      <c r="AD463" s="7"/>
      <c r="AE463" s="7"/>
      <c r="AF463" s="7"/>
      <c r="AG463" s="7"/>
      <c r="AH463" s="7"/>
    </row>
    <row r="464" spans="25:34" ht="12.75">
      <c r="Y464" s="7"/>
      <c r="Z464" s="7"/>
      <c r="AA464" s="7"/>
      <c r="AB464" s="7"/>
      <c r="AC464" s="7"/>
      <c r="AD464" s="7"/>
      <c r="AE464" s="7"/>
      <c r="AF464" s="7"/>
      <c r="AG464" s="7"/>
      <c r="AH464" s="7"/>
    </row>
    <row r="465" spans="25:34" ht="12.75">
      <c r="Y465" s="7"/>
      <c r="Z465" s="7"/>
      <c r="AA465" s="7"/>
      <c r="AB465" s="7"/>
      <c r="AC465" s="7"/>
      <c r="AD465" s="7"/>
      <c r="AE465" s="7"/>
      <c r="AF465" s="7"/>
      <c r="AG465" s="7"/>
      <c r="AH465" s="7"/>
    </row>
    <row r="466" spans="25:34" ht="12.75">
      <c r="Y466" s="7"/>
      <c r="Z466" s="7"/>
      <c r="AA466" s="7"/>
      <c r="AB466" s="7"/>
      <c r="AC466" s="7"/>
      <c r="AD466" s="7"/>
      <c r="AE466" s="7"/>
      <c r="AF466" s="7"/>
      <c r="AG466" s="7"/>
      <c r="AH466" s="7"/>
    </row>
    <row r="467" spans="25:34" ht="12.75">
      <c r="Y467" s="7"/>
      <c r="Z467" s="7"/>
      <c r="AA467" s="7"/>
      <c r="AB467" s="7"/>
      <c r="AC467" s="7"/>
      <c r="AD467" s="7"/>
      <c r="AE467" s="7"/>
      <c r="AF467" s="7"/>
      <c r="AG467" s="7"/>
      <c r="AH467" s="7"/>
    </row>
    <row r="468" spans="25:34" ht="12.75">
      <c r="Y468" s="7"/>
      <c r="Z468" s="7"/>
      <c r="AA468" s="7"/>
      <c r="AB468" s="7"/>
      <c r="AC468" s="7"/>
      <c r="AD468" s="7"/>
      <c r="AE468" s="7"/>
      <c r="AF468" s="7"/>
      <c r="AG468" s="7"/>
      <c r="AH468" s="7"/>
    </row>
    <row r="469" spans="25:34" ht="12.75">
      <c r="Y469" s="7"/>
      <c r="Z469" s="7"/>
      <c r="AA469" s="7"/>
      <c r="AB469" s="7"/>
      <c r="AC469" s="7"/>
      <c r="AD469" s="7"/>
      <c r="AE469" s="7"/>
      <c r="AF469" s="7"/>
      <c r="AG469" s="7"/>
      <c r="AH469" s="7"/>
    </row>
    <row r="470" spans="25:34" ht="12.75">
      <c r="Y470" s="7"/>
      <c r="Z470" s="7"/>
      <c r="AA470" s="7"/>
      <c r="AB470" s="7"/>
      <c r="AC470" s="7"/>
      <c r="AD470" s="7"/>
      <c r="AE470" s="7"/>
      <c r="AF470" s="7"/>
      <c r="AG470" s="7"/>
      <c r="AH470" s="7"/>
    </row>
    <row r="471" spans="25:34" ht="12.75">
      <c r="Y471" s="7"/>
      <c r="Z471" s="7"/>
      <c r="AA471" s="7"/>
      <c r="AB471" s="7"/>
      <c r="AC471" s="7"/>
      <c r="AD471" s="7"/>
      <c r="AE471" s="7"/>
      <c r="AF471" s="7"/>
      <c r="AG471" s="7"/>
      <c r="AH471" s="7"/>
    </row>
    <row r="472" spans="25:34" ht="12.75">
      <c r="Y472" s="7"/>
      <c r="Z472" s="7"/>
      <c r="AA472" s="7"/>
      <c r="AB472" s="7"/>
      <c r="AC472" s="7"/>
      <c r="AD472" s="7"/>
      <c r="AE472" s="7"/>
      <c r="AF472" s="7"/>
      <c r="AG472" s="7"/>
      <c r="AH472" s="7"/>
    </row>
    <row r="473" spans="25:34" ht="12.75">
      <c r="Y473" s="7"/>
      <c r="Z473" s="7"/>
      <c r="AA473" s="7"/>
      <c r="AB473" s="7"/>
      <c r="AC473" s="7"/>
      <c r="AD473" s="7"/>
      <c r="AE473" s="7"/>
      <c r="AF473" s="7"/>
      <c r="AG473" s="7"/>
      <c r="AH473" s="7"/>
    </row>
    <row r="474" spans="25:34" ht="12.75">
      <c r="Y474" s="7"/>
      <c r="Z474" s="7"/>
      <c r="AA474" s="7"/>
      <c r="AB474" s="7"/>
      <c r="AC474" s="7"/>
      <c r="AD474" s="7"/>
      <c r="AE474" s="7"/>
      <c r="AF474" s="7"/>
      <c r="AG474" s="7"/>
      <c r="AH474" s="7"/>
    </row>
    <row r="475" spans="25:34" ht="12.75">
      <c r="Y475" s="7"/>
      <c r="Z475" s="7"/>
      <c r="AA475" s="7"/>
      <c r="AB475" s="7"/>
      <c r="AC475" s="7"/>
      <c r="AD475" s="7"/>
      <c r="AE475" s="7"/>
      <c r="AF475" s="7"/>
      <c r="AG475" s="7"/>
      <c r="AH475" s="7"/>
    </row>
    <row r="476" spans="25:34" ht="12.75">
      <c r="Y476" s="7"/>
      <c r="Z476" s="7"/>
      <c r="AA476" s="7"/>
      <c r="AB476" s="7"/>
      <c r="AC476" s="7"/>
      <c r="AD476" s="7"/>
      <c r="AE476" s="7"/>
      <c r="AF476" s="7"/>
      <c r="AG476" s="7"/>
      <c r="AH476" s="7"/>
    </row>
    <row r="477" spans="25:34" ht="12.75">
      <c r="Y477" s="7"/>
      <c r="Z477" s="7"/>
      <c r="AA477" s="7"/>
      <c r="AB477" s="7"/>
      <c r="AC477" s="7"/>
      <c r="AD477" s="7"/>
      <c r="AE477" s="7"/>
      <c r="AF477" s="7"/>
      <c r="AG477" s="7"/>
      <c r="AH477" s="7"/>
    </row>
    <row r="478" spans="25:34" ht="12.75">
      <c r="Y478" s="7"/>
      <c r="Z478" s="7"/>
      <c r="AA478" s="7"/>
      <c r="AB478" s="7"/>
      <c r="AC478" s="7"/>
      <c r="AD478" s="7"/>
      <c r="AE478" s="7"/>
      <c r="AF478" s="7"/>
      <c r="AG478" s="7"/>
      <c r="AH478" s="7"/>
    </row>
    <row r="479" spans="25:34" ht="12.75">
      <c r="Y479" s="7"/>
      <c r="Z479" s="7"/>
      <c r="AA479" s="7"/>
      <c r="AB479" s="7"/>
      <c r="AC479" s="7"/>
      <c r="AD479" s="7"/>
      <c r="AE479" s="7"/>
      <c r="AF479" s="7"/>
      <c r="AG479" s="7"/>
      <c r="AH479" s="7"/>
    </row>
    <row r="480" spans="25:34" ht="12.75">
      <c r="Y480" s="7"/>
      <c r="Z480" s="7"/>
      <c r="AA480" s="7"/>
      <c r="AB480" s="7"/>
      <c r="AC480" s="7"/>
      <c r="AD480" s="7"/>
      <c r="AE480" s="7"/>
      <c r="AF480" s="7"/>
      <c r="AG480" s="7"/>
      <c r="AH480" s="7"/>
    </row>
    <row r="481" spans="25:34" ht="12.75">
      <c r="Y481" s="7"/>
      <c r="Z481" s="7"/>
      <c r="AA481" s="7"/>
      <c r="AB481" s="7"/>
      <c r="AC481" s="7"/>
      <c r="AD481" s="7"/>
      <c r="AE481" s="7"/>
      <c r="AF481" s="7"/>
      <c r="AG481" s="7"/>
      <c r="AH481" s="7"/>
    </row>
    <row r="482" spans="25:34" ht="12.75">
      <c r="Y482" s="7"/>
      <c r="Z482" s="7"/>
      <c r="AA482" s="7"/>
      <c r="AB482" s="7"/>
      <c r="AC482" s="7"/>
      <c r="AD482" s="7"/>
      <c r="AE482" s="7"/>
      <c r="AF482" s="7"/>
      <c r="AG482" s="7"/>
      <c r="AH482" s="7"/>
    </row>
    <row r="483" spans="25:34" ht="12.75">
      <c r="Y483" s="7"/>
      <c r="Z483" s="7"/>
      <c r="AA483" s="7"/>
      <c r="AB483" s="7"/>
      <c r="AC483" s="7"/>
      <c r="AD483" s="7"/>
      <c r="AE483" s="7"/>
      <c r="AF483" s="7"/>
      <c r="AG483" s="7"/>
      <c r="AH483" s="7"/>
    </row>
    <row r="484" spans="25:34" ht="12.75">
      <c r="Y484" s="7"/>
      <c r="Z484" s="7"/>
      <c r="AA484" s="7"/>
      <c r="AB484" s="7"/>
      <c r="AC484" s="7"/>
      <c r="AD484" s="7"/>
      <c r="AE484" s="7"/>
      <c r="AF484" s="7"/>
      <c r="AG484" s="7"/>
      <c r="AH484" s="7"/>
    </row>
    <row r="485" spans="25:34" ht="12.75">
      <c r="Y485" s="7"/>
      <c r="Z485" s="7"/>
      <c r="AA485" s="7"/>
      <c r="AB485" s="7"/>
      <c r="AC485" s="7"/>
      <c r="AD485" s="7"/>
      <c r="AE485" s="7"/>
      <c r="AF485" s="7"/>
      <c r="AG485" s="7"/>
      <c r="AH485" s="7"/>
    </row>
    <row r="486" spans="25:34" ht="12.75">
      <c r="Y486" s="7"/>
      <c r="Z486" s="7"/>
      <c r="AA486" s="7"/>
      <c r="AB486" s="7"/>
      <c r="AC486" s="7"/>
      <c r="AD486" s="7"/>
      <c r="AE486" s="7"/>
      <c r="AF486" s="7"/>
      <c r="AG486" s="7"/>
      <c r="AH486" s="7"/>
    </row>
    <row r="487" spans="25:34" ht="12.75">
      <c r="Y487" s="7"/>
      <c r="Z487" s="7"/>
      <c r="AA487" s="7"/>
      <c r="AB487" s="7"/>
      <c r="AC487" s="7"/>
      <c r="AD487" s="7"/>
      <c r="AE487" s="7"/>
      <c r="AF487" s="7"/>
      <c r="AG487" s="7"/>
      <c r="AH487" s="7"/>
    </row>
    <row r="488" spans="25:34" ht="12.75">
      <c r="Y488" s="7"/>
      <c r="Z488" s="7"/>
      <c r="AA488" s="7"/>
      <c r="AB488" s="7"/>
      <c r="AC488" s="7"/>
      <c r="AD488" s="7"/>
      <c r="AE488" s="7"/>
      <c r="AF488" s="7"/>
      <c r="AG488" s="7"/>
      <c r="AH488" s="7"/>
    </row>
    <row r="489" spans="25:34" ht="12.75">
      <c r="Y489" s="7"/>
      <c r="Z489" s="7"/>
      <c r="AA489" s="7"/>
      <c r="AB489" s="7"/>
      <c r="AC489" s="7"/>
      <c r="AD489" s="7"/>
      <c r="AE489" s="7"/>
      <c r="AF489" s="7"/>
      <c r="AG489" s="7"/>
      <c r="AH489" s="7"/>
    </row>
    <row r="490" spans="25:34" ht="12.75">
      <c r="Y490" s="7"/>
      <c r="Z490" s="7"/>
      <c r="AA490" s="7"/>
      <c r="AB490" s="7"/>
      <c r="AC490" s="7"/>
      <c r="AD490" s="7"/>
      <c r="AE490" s="7"/>
      <c r="AF490" s="7"/>
      <c r="AG490" s="7"/>
      <c r="AH490" s="7"/>
    </row>
    <row r="491" spans="25:34" ht="12.75">
      <c r="Y491" s="7"/>
      <c r="Z491" s="7"/>
      <c r="AA491" s="7"/>
      <c r="AB491" s="7"/>
      <c r="AC491" s="7"/>
      <c r="AD491" s="7"/>
      <c r="AE491" s="7"/>
      <c r="AF491" s="7"/>
      <c r="AG491" s="7"/>
      <c r="AH491" s="7"/>
    </row>
    <row r="492" spans="25:34" ht="12.75">
      <c r="Y492" s="7"/>
      <c r="Z492" s="7"/>
      <c r="AA492" s="7"/>
      <c r="AB492" s="7"/>
      <c r="AC492" s="7"/>
      <c r="AD492" s="7"/>
      <c r="AE492" s="7"/>
      <c r="AF492" s="7"/>
      <c r="AG492" s="7"/>
      <c r="AH492" s="7"/>
    </row>
    <row r="493" spans="25:34" ht="12.75">
      <c r="Y493" s="7"/>
      <c r="Z493" s="7"/>
      <c r="AA493" s="7"/>
      <c r="AB493" s="7"/>
      <c r="AC493" s="7"/>
      <c r="AD493" s="7"/>
      <c r="AE493" s="7"/>
      <c r="AF493" s="7"/>
      <c r="AG493" s="7"/>
      <c r="AH493" s="7"/>
    </row>
    <row r="494" spans="25:34" ht="12.75">
      <c r="Y494" s="7"/>
      <c r="Z494" s="7"/>
      <c r="AA494" s="7"/>
      <c r="AB494" s="7"/>
      <c r="AC494" s="7"/>
      <c r="AD494" s="7"/>
      <c r="AE494" s="7"/>
      <c r="AF494" s="7"/>
      <c r="AG494" s="7"/>
      <c r="AH494" s="7"/>
    </row>
    <row r="495" spans="25:34" ht="12.75">
      <c r="Y495" s="7"/>
      <c r="Z495" s="7"/>
      <c r="AA495" s="7"/>
      <c r="AB495" s="7"/>
      <c r="AC495" s="7"/>
      <c r="AD495" s="7"/>
      <c r="AE495" s="7"/>
      <c r="AF495" s="7"/>
      <c r="AG495" s="7"/>
      <c r="AH495" s="7"/>
    </row>
    <row r="496" spans="25:34" ht="12.75">
      <c r="Y496" s="7"/>
      <c r="Z496" s="7"/>
      <c r="AA496" s="7"/>
      <c r="AB496" s="7"/>
      <c r="AC496" s="7"/>
      <c r="AD496" s="7"/>
      <c r="AE496" s="7"/>
      <c r="AF496" s="7"/>
      <c r="AG496" s="7"/>
      <c r="AH496" s="7"/>
    </row>
    <row r="497" spans="25:34" ht="12.75">
      <c r="Y497" s="7"/>
      <c r="Z497" s="7"/>
      <c r="AA497" s="7"/>
      <c r="AB497" s="7"/>
      <c r="AC497" s="7"/>
      <c r="AD497" s="7"/>
      <c r="AE497" s="7"/>
      <c r="AF497" s="7"/>
      <c r="AG497" s="7"/>
      <c r="AH497" s="7"/>
    </row>
    <row r="498" spans="25:34" ht="12.75">
      <c r="Y498" s="7"/>
      <c r="Z498" s="7"/>
      <c r="AA498" s="7"/>
      <c r="AB498" s="7"/>
      <c r="AC498" s="7"/>
      <c r="AD498" s="7"/>
      <c r="AE498" s="7"/>
      <c r="AF498" s="7"/>
      <c r="AG498" s="7"/>
      <c r="AH498" s="7"/>
    </row>
    <row r="499" spans="25:34" ht="12.75">
      <c r="Y499" s="7"/>
      <c r="Z499" s="7"/>
      <c r="AA499" s="7"/>
      <c r="AB499" s="7"/>
      <c r="AC499" s="7"/>
      <c r="AD499" s="7"/>
      <c r="AE499" s="7"/>
      <c r="AF499" s="7"/>
      <c r="AG499" s="7"/>
      <c r="AH499" s="7"/>
    </row>
    <row r="500" spans="25:34" ht="12.75">
      <c r="Y500" s="7"/>
      <c r="Z500" s="7"/>
      <c r="AA500" s="7"/>
      <c r="AB500" s="7"/>
      <c r="AC500" s="7"/>
      <c r="AD500" s="7"/>
      <c r="AE500" s="7"/>
      <c r="AF500" s="7"/>
      <c r="AG500" s="7"/>
      <c r="AH500" s="7"/>
    </row>
    <row r="501" spans="25:34" ht="12.75">
      <c r="Y501" s="7"/>
      <c r="Z501" s="7"/>
      <c r="AA501" s="7"/>
      <c r="AB501" s="7"/>
      <c r="AC501" s="7"/>
      <c r="AD501" s="7"/>
      <c r="AE501" s="7"/>
      <c r="AF501" s="7"/>
      <c r="AG501" s="7"/>
      <c r="AH501" s="7"/>
    </row>
    <row r="502" spans="25:34" ht="12.75">
      <c r="Y502" s="7"/>
      <c r="Z502" s="7"/>
      <c r="AA502" s="7"/>
      <c r="AB502" s="7"/>
      <c r="AC502" s="7"/>
      <c r="AD502" s="7"/>
      <c r="AE502" s="7"/>
      <c r="AF502" s="7"/>
      <c r="AG502" s="7"/>
      <c r="AH502" s="7"/>
    </row>
    <row r="503" spans="25:34" ht="12.75">
      <c r="Y503" s="7"/>
      <c r="Z503" s="7"/>
      <c r="AA503" s="7"/>
      <c r="AB503" s="7"/>
      <c r="AC503" s="7"/>
      <c r="AD503" s="7"/>
      <c r="AE503" s="7"/>
      <c r="AF503" s="7"/>
      <c r="AG503" s="7"/>
      <c r="AH503" s="7"/>
    </row>
    <row r="504" spans="25:34" ht="12.75">
      <c r="Y504" s="7"/>
      <c r="Z504" s="7"/>
      <c r="AA504" s="7"/>
      <c r="AB504" s="7"/>
      <c r="AC504" s="7"/>
      <c r="AD504" s="7"/>
      <c r="AE504" s="7"/>
      <c r="AF504" s="7"/>
      <c r="AG504" s="7"/>
      <c r="AH504" s="7"/>
    </row>
    <row r="505" spans="25:34" ht="12.75">
      <c r="Y505" s="7"/>
      <c r="Z505" s="7"/>
      <c r="AA505" s="7"/>
      <c r="AB505" s="7"/>
      <c r="AC505" s="7"/>
      <c r="AD505" s="7"/>
      <c r="AE505" s="7"/>
      <c r="AF505" s="7"/>
      <c r="AG505" s="7"/>
      <c r="AH505" s="7"/>
    </row>
    <row r="506" spans="25:34" ht="12.75">
      <c r="Y506" s="7"/>
      <c r="Z506" s="7"/>
      <c r="AA506" s="7"/>
      <c r="AB506" s="7"/>
      <c r="AC506" s="7"/>
      <c r="AD506" s="7"/>
      <c r="AE506" s="7"/>
      <c r="AF506" s="7"/>
      <c r="AG506" s="7"/>
      <c r="AH506" s="7"/>
    </row>
    <row r="507" spans="25:34" ht="12.75">
      <c r="Y507" s="7"/>
      <c r="Z507" s="7"/>
      <c r="AA507" s="7"/>
      <c r="AB507" s="7"/>
      <c r="AC507" s="7"/>
      <c r="AD507" s="7"/>
      <c r="AE507" s="7"/>
      <c r="AF507" s="7"/>
      <c r="AG507" s="7"/>
      <c r="AH507" s="7"/>
    </row>
    <row r="508" spans="25:34" ht="12.75">
      <c r="Y508" s="7"/>
      <c r="Z508" s="7"/>
      <c r="AA508" s="7"/>
      <c r="AB508" s="7"/>
      <c r="AC508" s="7"/>
      <c r="AD508" s="7"/>
      <c r="AE508" s="7"/>
      <c r="AF508" s="7"/>
      <c r="AG508" s="7"/>
      <c r="AH508" s="7"/>
    </row>
    <row r="509" spans="25:34" ht="12.75">
      <c r="Y509" s="7"/>
      <c r="Z509" s="7"/>
      <c r="AA509" s="7"/>
      <c r="AB509" s="7"/>
      <c r="AC509" s="7"/>
      <c r="AD509" s="7"/>
      <c r="AE509" s="7"/>
      <c r="AF509" s="7"/>
      <c r="AG509" s="7"/>
      <c r="AH509" s="7"/>
    </row>
    <row r="510" spans="25:34" ht="12.75">
      <c r="Y510" s="7"/>
      <c r="Z510" s="7"/>
      <c r="AA510" s="7"/>
      <c r="AB510" s="7"/>
      <c r="AC510" s="7"/>
      <c r="AD510" s="7"/>
      <c r="AE510" s="7"/>
      <c r="AF510" s="7"/>
      <c r="AG510" s="7"/>
      <c r="AH510" s="7"/>
    </row>
    <row r="511" spans="25:34" ht="12.75">
      <c r="Y511" s="7"/>
      <c r="Z511" s="7"/>
      <c r="AA511" s="7"/>
      <c r="AB511" s="7"/>
      <c r="AC511" s="7"/>
      <c r="AD511" s="7"/>
      <c r="AE511" s="7"/>
      <c r="AF511" s="7"/>
      <c r="AG511" s="7"/>
      <c r="AH511" s="7"/>
    </row>
    <row r="512" spans="25:34" ht="12.75">
      <c r="Y512" s="7"/>
      <c r="Z512" s="7"/>
      <c r="AA512" s="7"/>
      <c r="AB512" s="7"/>
      <c r="AC512" s="7"/>
      <c r="AD512" s="7"/>
      <c r="AE512" s="7"/>
      <c r="AF512" s="7"/>
      <c r="AG512" s="7"/>
      <c r="AH512" s="7"/>
    </row>
    <row r="513" spans="25:34" ht="12.75">
      <c r="Y513" s="7"/>
      <c r="Z513" s="7"/>
      <c r="AA513" s="7"/>
      <c r="AB513" s="7"/>
      <c r="AC513" s="7"/>
      <c r="AD513" s="7"/>
      <c r="AE513" s="7"/>
      <c r="AF513" s="7"/>
      <c r="AG513" s="7"/>
      <c r="AH513" s="7"/>
    </row>
    <row r="514" spans="25:34" ht="12.75">
      <c r="Y514" s="7"/>
      <c r="Z514" s="7"/>
      <c r="AA514" s="7"/>
      <c r="AB514" s="7"/>
      <c r="AC514" s="7"/>
      <c r="AD514" s="7"/>
      <c r="AE514" s="7"/>
      <c r="AF514" s="7"/>
      <c r="AG514" s="7"/>
      <c r="AH514" s="7"/>
    </row>
    <row r="515" spans="25:34" ht="12.75">
      <c r="Y515" s="7"/>
      <c r="Z515" s="7"/>
      <c r="AA515" s="7"/>
      <c r="AB515" s="7"/>
      <c r="AC515" s="7"/>
      <c r="AD515" s="7"/>
      <c r="AE515" s="7"/>
      <c r="AF515" s="7"/>
      <c r="AG515" s="7"/>
      <c r="AH515" s="7"/>
    </row>
    <row r="516" spans="25:34" ht="12.75">
      <c r="Y516" s="7"/>
      <c r="Z516" s="7"/>
      <c r="AA516" s="7"/>
      <c r="AB516" s="7"/>
      <c r="AC516" s="7"/>
      <c r="AD516" s="7"/>
      <c r="AE516" s="7"/>
      <c r="AF516" s="7"/>
      <c r="AG516" s="7"/>
      <c r="AH516" s="7"/>
    </row>
    <row r="517" spans="25:34" ht="12.75">
      <c r="Y517" s="7"/>
      <c r="Z517" s="7"/>
      <c r="AA517" s="7"/>
      <c r="AB517" s="7"/>
      <c r="AC517" s="7"/>
      <c r="AD517" s="7"/>
      <c r="AE517" s="7"/>
      <c r="AF517" s="7"/>
      <c r="AG517" s="7"/>
      <c r="AH517" s="7"/>
    </row>
    <row r="518" spans="25:34" ht="12.75">
      <c r="Y518" s="7"/>
      <c r="Z518" s="7"/>
      <c r="AA518" s="7"/>
      <c r="AB518" s="7"/>
      <c r="AC518" s="7"/>
      <c r="AD518" s="7"/>
      <c r="AE518" s="7"/>
      <c r="AF518" s="7"/>
      <c r="AG518" s="7"/>
      <c r="AH518" s="7"/>
    </row>
    <row r="519" spans="25:34" ht="12.75">
      <c r="Y519" s="7"/>
      <c r="Z519" s="7"/>
      <c r="AA519" s="7"/>
      <c r="AB519" s="7"/>
      <c r="AC519" s="7"/>
      <c r="AD519" s="7"/>
      <c r="AE519" s="7"/>
      <c r="AF519" s="7"/>
      <c r="AG519" s="7"/>
      <c r="AH519" s="7"/>
    </row>
    <row r="520" spans="25:34" ht="12.75">
      <c r="Y520" s="7"/>
      <c r="Z520" s="7"/>
      <c r="AA520" s="7"/>
      <c r="AB520" s="7"/>
      <c r="AC520" s="7"/>
      <c r="AD520" s="7"/>
      <c r="AE520" s="7"/>
      <c r="AF520" s="7"/>
      <c r="AG520" s="7"/>
      <c r="AH520" s="7"/>
    </row>
    <row r="521" spans="25:34" ht="12.75">
      <c r="Y521" s="7"/>
      <c r="Z521" s="7"/>
      <c r="AA521" s="7"/>
      <c r="AB521" s="7"/>
      <c r="AC521" s="7"/>
      <c r="AD521" s="7"/>
      <c r="AE521" s="7"/>
      <c r="AF521" s="7"/>
      <c r="AG521" s="7"/>
      <c r="AH521" s="7"/>
    </row>
    <row r="522" spans="25:34" ht="12.75">
      <c r="Y522" s="7"/>
      <c r="Z522" s="7"/>
      <c r="AA522" s="7"/>
      <c r="AB522" s="7"/>
      <c r="AC522" s="7"/>
      <c r="AD522" s="7"/>
      <c r="AE522" s="7"/>
      <c r="AF522" s="7"/>
      <c r="AG522" s="7"/>
      <c r="AH522" s="7"/>
    </row>
    <row r="523" spans="25:34" ht="12.75">
      <c r="Y523" s="7"/>
      <c r="Z523" s="7"/>
      <c r="AA523" s="7"/>
      <c r="AB523" s="7"/>
      <c r="AC523" s="7"/>
      <c r="AD523" s="7"/>
      <c r="AE523" s="7"/>
      <c r="AF523" s="7"/>
      <c r="AG523" s="7"/>
      <c r="AH523" s="7"/>
    </row>
    <row r="524" spans="25:34" ht="12.75">
      <c r="Y524" s="7"/>
      <c r="Z524" s="7"/>
      <c r="AA524" s="7"/>
      <c r="AB524" s="7"/>
      <c r="AC524" s="7"/>
      <c r="AD524" s="7"/>
      <c r="AE524" s="7"/>
      <c r="AF524" s="7"/>
      <c r="AG524" s="7"/>
      <c r="AH524" s="7"/>
    </row>
    <row r="525" spans="25:34" ht="12.75">
      <c r="Y525" s="7"/>
      <c r="Z525" s="7"/>
      <c r="AA525" s="7"/>
      <c r="AB525" s="7"/>
      <c r="AC525" s="7"/>
      <c r="AD525" s="7"/>
      <c r="AE525" s="7"/>
      <c r="AF525" s="7"/>
      <c r="AG525" s="7"/>
      <c r="AH525" s="7"/>
    </row>
    <row r="526" spans="25:34" ht="12.75">
      <c r="Y526" s="7"/>
      <c r="Z526" s="7"/>
      <c r="AA526" s="7"/>
      <c r="AB526" s="7"/>
      <c r="AC526" s="7"/>
      <c r="AD526" s="7"/>
      <c r="AE526" s="7"/>
      <c r="AF526" s="7"/>
      <c r="AG526" s="7"/>
      <c r="AH526" s="7"/>
    </row>
    <row r="527" spans="25:34" ht="12.75">
      <c r="Y527" s="7"/>
      <c r="Z527" s="7"/>
      <c r="AA527" s="7"/>
      <c r="AB527" s="7"/>
      <c r="AC527" s="7"/>
      <c r="AD527" s="7"/>
      <c r="AE527" s="7"/>
      <c r="AF527" s="7"/>
      <c r="AG527" s="7"/>
      <c r="AH527" s="7"/>
    </row>
    <row r="528" spans="25:34" ht="12.75">
      <c r="Y528" s="7"/>
      <c r="Z528" s="7"/>
      <c r="AA528" s="7"/>
      <c r="AB528" s="7"/>
      <c r="AC528" s="7"/>
      <c r="AD528" s="7"/>
      <c r="AE528" s="7"/>
      <c r="AF528" s="7"/>
      <c r="AG528" s="7"/>
      <c r="AH528" s="7"/>
    </row>
    <row r="529" spans="25:34" ht="12.75">
      <c r="Y529" s="7"/>
      <c r="Z529" s="7"/>
      <c r="AA529" s="7"/>
      <c r="AB529" s="7"/>
      <c r="AC529" s="7"/>
      <c r="AD529" s="7"/>
      <c r="AE529" s="7"/>
      <c r="AF529" s="7"/>
      <c r="AG529" s="7"/>
      <c r="AH529" s="7"/>
    </row>
    <row r="530" spans="25:34" ht="12.75">
      <c r="Y530" s="7"/>
      <c r="Z530" s="7"/>
      <c r="AA530" s="7"/>
      <c r="AB530" s="7"/>
      <c r="AC530" s="7"/>
      <c r="AD530" s="7"/>
      <c r="AE530" s="7"/>
      <c r="AF530" s="7"/>
      <c r="AG530" s="7"/>
      <c r="AH530" s="7"/>
    </row>
    <row r="531" spans="25:34" ht="12.75">
      <c r="Y531" s="7"/>
      <c r="Z531" s="7"/>
      <c r="AA531" s="7"/>
      <c r="AB531" s="7"/>
      <c r="AC531" s="7"/>
      <c r="AD531" s="7"/>
      <c r="AE531" s="7"/>
      <c r="AF531" s="7"/>
      <c r="AG531" s="7"/>
      <c r="AH531" s="7"/>
    </row>
    <row r="532" spans="25:34" ht="12.75">
      <c r="Y532" s="7"/>
      <c r="Z532" s="7"/>
      <c r="AA532" s="7"/>
      <c r="AB532" s="7"/>
      <c r="AC532" s="7"/>
      <c r="AD532" s="7"/>
      <c r="AE532" s="7"/>
      <c r="AF532" s="7"/>
      <c r="AG532" s="7"/>
      <c r="AH532" s="7"/>
    </row>
    <row r="533" spans="25:34" ht="12.75">
      <c r="Y533" s="7"/>
      <c r="Z533" s="7"/>
      <c r="AA533" s="7"/>
      <c r="AB533" s="7"/>
      <c r="AC533" s="7"/>
      <c r="AD533" s="7"/>
      <c r="AE533" s="7"/>
      <c r="AF533" s="7"/>
      <c r="AG533" s="7"/>
      <c r="AH533" s="7"/>
    </row>
    <row r="534" spans="25:34" ht="12.75">
      <c r="Y534" s="7"/>
      <c r="Z534" s="7"/>
      <c r="AA534" s="7"/>
      <c r="AB534" s="7"/>
      <c r="AC534" s="7"/>
      <c r="AD534" s="7"/>
      <c r="AE534" s="7"/>
      <c r="AF534" s="7"/>
      <c r="AG534" s="7"/>
      <c r="AH534" s="7"/>
    </row>
    <row r="535" spans="25:34" ht="12.75">
      <c r="Y535" s="7"/>
      <c r="Z535" s="7"/>
      <c r="AA535" s="7"/>
      <c r="AB535" s="7"/>
      <c r="AC535" s="7"/>
      <c r="AD535" s="7"/>
      <c r="AE535" s="7"/>
      <c r="AF535" s="7"/>
      <c r="AG535" s="7"/>
      <c r="AH535" s="7"/>
    </row>
    <row r="536" spans="25:34" ht="12.75">
      <c r="Y536" s="7"/>
      <c r="Z536" s="7"/>
      <c r="AA536" s="7"/>
      <c r="AB536" s="7"/>
      <c r="AC536" s="7"/>
      <c r="AD536" s="7"/>
      <c r="AE536" s="7"/>
      <c r="AF536" s="7"/>
      <c r="AG536" s="7"/>
      <c r="AH536" s="7"/>
    </row>
    <row r="537" spans="25:34" ht="12.75">
      <c r="Y537" s="7"/>
      <c r="Z537" s="7"/>
      <c r="AA537" s="7"/>
      <c r="AB537" s="7"/>
      <c r="AC537" s="7"/>
      <c r="AD537" s="7"/>
      <c r="AE537" s="7"/>
      <c r="AF537" s="7"/>
      <c r="AG537" s="7"/>
      <c r="AH537" s="7"/>
    </row>
    <row r="538" spans="25:34" ht="12.75">
      <c r="Y538" s="7"/>
      <c r="Z538" s="7"/>
      <c r="AA538" s="7"/>
      <c r="AB538" s="7"/>
      <c r="AC538" s="7"/>
      <c r="AD538" s="7"/>
      <c r="AE538" s="7"/>
      <c r="AF538" s="7"/>
      <c r="AG538" s="7"/>
      <c r="AH538" s="7"/>
    </row>
    <row r="539" spans="25:34" ht="12.75">
      <c r="Y539" s="7"/>
      <c r="Z539" s="7"/>
      <c r="AA539" s="7"/>
      <c r="AB539" s="7"/>
      <c r="AC539" s="7"/>
      <c r="AD539" s="7"/>
      <c r="AE539" s="7"/>
      <c r="AF539" s="7"/>
      <c r="AG539" s="7"/>
      <c r="AH539" s="7"/>
    </row>
    <row r="540" spans="25:34" ht="12.75">
      <c r="Y540" s="7"/>
      <c r="Z540" s="7"/>
      <c r="AA540" s="7"/>
      <c r="AB540" s="7"/>
      <c r="AC540" s="7"/>
      <c r="AD540" s="7"/>
      <c r="AE540" s="7"/>
      <c r="AF540" s="7"/>
      <c r="AG540" s="7"/>
      <c r="AH540" s="7"/>
    </row>
    <row r="541" spans="25:34" ht="12.75">
      <c r="Y541" s="7"/>
      <c r="Z541" s="7"/>
      <c r="AA541" s="7"/>
      <c r="AB541" s="7"/>
      <c r="AC541" s="7"/>
      <c r="AD541" s="7"/>
      <c r="AE541" s="7"/>
      <c r="AF541" s="7"/>
      <c r="AG541" s="7"/>
      <c r="AH541" s="7"/>
    </row>
    <row r="542" spans="25:34" ht="12.75">
      <c r="Y542" s="7"/>
      <c r="Z542" s="7"/>
      <c r="AA542" s="7"/>
      <c r="AB542" s="7"/>
      <c r="AC542" s="7"/>
      <c r="AD542" s="7"/>
      <c r="AE542" s="7"/>
      <c r="AF542" s="7"/>
      <c r="AG542" s="7"/>
      <c r="AH542" s="7"/>
    </row>
    <row r="543" spans="25:34" ht="12.75">
      <c r="Y543" s="7"/>
      <c r="Z543" s="7"/>
      <c r="AA543" s="7"/>
      <c r="AB543" s="7"/>
      <c r="AC543" s="7"/>
      <c r="AD543" s="7"/>
      <c r="AE543" s="7"/>
      <c r="AF543" s="7"/>
      <c r="AG543" s="7"/>
      <c r="AH543" s="7"/>
    </row>
    <row r="544" spans="25:34" ht="12.75">
      <c r="Y544" s="7"/>
      <c r="Z544" s="7"/>
      <c r="AA544" s="7"/>
      <c r="AB544" s="7"/>
      <c r="AC544" s="7"/>
      <c r="AD544" s="7"/>
      <c r="AE544" s="7"/>
      <c r="AF544" s="7"/>
      <c r="AG544" s="7"/>
      <c r="AH544" s="7"/>
    </row>
    <row r="545" spans="25:34" ht="12.75">
      <c r="Y545" s="7"/>
      <c r="Z545" s="7"/>
      <c r="AA545" s="7"/>
      <c r="AB545" s="7"/>
      <c r="AC545" s="7"/>
      <c r="AD545" s="7"/>
      <c r="AE545" s="7"/>
      <c r="AF545" s="7"/>
      <c r="AG545" s="7"/>
      <c r="AH545" s="7"/>
    </row>
    <row r="546" spans="25:34" ht="12.75">
      <c r="Y546" s="7"/>
      <c r="Z546" s="7"/>
      <c r="AA546" s="7"/>
      <c r="AB546" s="7"/>
      <c r="AC546" s="7"/>
      <c r="AD546" s="7"/>
      <c r="AE546" s="7"/>
      <c r="AF546" s="7"/>
      <c r="AG546" s="7"/>
      <c r="AH546" s="7"/>
    </row>
    <row r="547" spans="25:34" ht="12.75">
      <c r="Y547" s="7"/>
      <c r="Z547" s="7"/>
      <c r="AA547" s="7"/>
      <c r="AB547" s="7"/>
      <c r="AC547" s="7"/>
      <c r="AD547" s="7"/>
      <c r="AE547" s="7"/>
      <c r="AF547" s="7"/>
      <c r="AG547" s="7"/>
      <c r="AH547" s="7"/>
    </row>
    <row r="548" spans="25:34" ht="12.75">
      <c r="Y548" s="7"/>
      <c r="Z548" s="7"/>
      <c r="AA548" s="7"/>
      <c r="AB548" s="7"/>
      <c r="AC548" s="7"/>
      <c r="AD548" s="7"/>
      <c r="AE548" s="7"/>
      <c r="AF548" s="7"/>
      <c r="AG548" s="7"/>
      <c r="AH548" s="7"/>
    </row>
    <row r="549" spans="25:34" ht="12.75">
      <c r="Y549" s="7"/>
      <c r="Z549" s="7"/>
      <c r="AA549" s="7"/>
      <c r="AB549" s="7"/>
      <c r="AC549" s="7"/>
      <c r="AD549" s="7"/>
      <c r="AE549" s="7"/>
      <c r="AF549" s="7"/>
      <c r="AG549" s="7"/>
      <c r="AH549" s="7"/>
    </row>
    <row r="550" spans="25:34" ht="12.75">
      <c r="Y550" s="7"/>
      <c r="Z550" s="7"/>
      <c r="AA550" s="7"/>
      <c r="AB550" s="7"/>
      <c r="AC550" s="7"/>
      <c r="AD550" s="7"/>
      <c r="AE550" s="7"/>
      <c r="AF550" s="7"/>
      <c r="AG550" s="7"/>
      <c r="AH550" s="7"/>
    </row>
    <row r="551" spans="25:34" ht="12.75">
      <c r="Y551" s="7"/>
      <c r="Z551" s="7"/>
      <c r="AA551" s="7"/>
      <c r="AB551" s="7"/>
      <c r="AC551" s="7"/>
      <c r="AD551" s="7"/>
      <c r="AE551" s="7"/>
      <c r="AF551" s="7"/>
      <c r="AG551" s="7"/>
      <c r="AH551" s="7"/>
    </row>
    <row r="552" spans="25:34" ht="12.75">
      <c r="Y552" s="7"/>
      <c r="Z552" s="7"/>
      <c r="AA552" s="7"/>
      <c r="AB552" s="7"/>
      <c r="AC552" s="7"/>
      <c r="AD552" s="7"/>
      <c r="AE552" s="7"/>
      <c r="AF552" s="7"/>
      <c r="AG552" s="7"/>
      <c r="AH552" s="7"/>
    </row>
    <row r="553" spans="25:34" ht="12.75">
      <c r="Y553" s="7"/>
      <c r="Z553" s="7"/>
      <c r="AA553" s="7"/>
      <c r="AB553" s="7"/>
      <c r="AC553" s="7"/>
      <c r="AD553" s="7"/>
      <c r="AE553" s="7"/>
      <c r="AF553" s="7"/>
      <c r="AG553" s="7"/>
      <c r="AH553" s="7"/>
    </row>
    <row r="554" spans="25:34" ht="12.75">
      <c r="Y554" s="7"/>
      <c r="Z554" s="7"/>
      <c r="AA554" s="7"/>
      <c r="AB554" s="7"/>
      <c r="AC554" s="7"/>
      <c r="AD554" s="7"/>
      <c r="AE554" s="7"/>
      <c r="AF554" s="7"/>
      <c r="AG554" s="7"/>
      <c r="AH554" s="7"/>
    </row>
    <row r="555" spans="25:34" ht="12.75">
      <c r="Y555" s="7"/>
      <c r="Z555" s="7"/>
      <c r="AA555" s="7"/>
      <c r="AB555" s="7"/>
      <c r="AC555" s="7"/>
      <c r="AD555" s="7"/>
      <c r="AE555" s="7"/>
      <c r="AF555" s="7"/>
      <c r="AG555" s="7"/>
      <c r="AH555" s="7"/>
    </row>
    <row r="556" spans="25:34" ht="12.75">
      <c r="Y556" s="7"/>
      <c r="Z556" s="7"/>
      <c r="AA556" s="7"/>
      <c r="AB556" s="7"/>
      <c r="AC556" s="7"/>
      <c r="AD556" s="7"/>
      <c r="AE556" s="7"/>
      <c r="AF556" s="7"/>
      <c r="AG556" s="7"/>
      <c r="AH556" s="7"/>
    </row>
    <row r="557" spans="25:34" ht="12.75">
      <c r="Y557" s="7"/>
      <c r="Z557" s="7"/>
      <c r="AA557" s="7"/>
      <c r="AB557" s="7"/>
      <c r="AC557" s="7"/>
      <c r="AD557" s="7"/>
      <c r="AE557" s="7"/>
      <c r="AF557" s="7"/>
      <c r="AG557" s="7"/>
      <c r="AH557" s="7"/>
    </row>
    <row r="558" spans="25:34" ht="12.75">
      <c r="Y558" s="7"/>
      <c r="Z558" s="7"/>
      <c r="AA558" s="7"/>
      <c r="AB558" s="7"/>
      <c r="AC558" s="7"/>
      <c r="AD558" s="7"/>
      <c r="AE558" s="7"/>
      <c r="AF558" s="7"/>
      <c r="AG558" s="7"/>
      <c r="AH558" s="7"/>
    </row>
    <row r="559" spans="25:34" ht="12.75">
      <c r="Y559" s="7"/>
      <c r="Z559" s="7"/>
      <c r="AA559" s="7"/>
      <c r="AB559" s="7"/>
      <c r="AC559" s="7"/>
      <c r="AD559" s="7"/>
      <c r="AE559" s="7"/>
      <c r="AF559" s="7"/>
      <c r="AG559" s="7"/>
      <c r="AH559" s="7"/>
    </row>
    <row r="560" spans="25:34" ht="12.75">
      <c r="Y560" s="7"/>
      <c r="Z560" s="7"/>
      <c r="AA560" s="7"/>
      <c r="AB560" s="7"/>
      <c r="AC560" s="7"/>
      <c r="AD560" s="7"/>
      <c r="AE560" s="7"/>
      <c r="AF560" s="7"/>
      <c r="AG560" s="7"/>
      <c r="AH560" s="7"/>
    </row>
    <row r="561" spans="25:34" ht="12.75">
      <c r="Y561" s="7"/>
      <c r="Z561" s="7"/>
      <c r="AA561" s="7"/>
      <c r="AB561" s="7"/>
      <c r="AC561" s="7"/>
      <c r="AD561" s="7"/>
      <c r="AE561" s="7"/>
      <c r="AF561" s="7"/>
      <c r="AG561" s="7"/>
      <c r="AH561" s="7"/>
    </row>
    <row r="562" spans="25:34" ht="12.75">
      <c r="Y562" s="7"/>
      <c r="Z562" s="7"/>
      <c r="AA562" s="7"/>
      <c r="AB562" s="7"/>
      <c r="AC562" s="7"/>
      <c r="AD562" s="7"/>
      <c r="AE562" s="7"/>
      <c r="AF562" s="7"/>
      <c r="AG562" s="7"/>
      <c r="AH562" s="7"/>
    </row>
    <row r="563" spans="25:34" ht="12.75">
      <c r="Y563" s="7"/>
      <c r="Z563" s="7"/>
      <c r="AA563" s="7"/>
      <c r="AB563" s="7"/>
      <c r="AC563" s="7"/>
      <c r="AD563" s="7"/>
      <c r="AE563" s="7"/>
      <c r="AF563" s="7"/>
      <c r="AG563" s="7"/>
      <c r="AH563" s="7"/>
    </row>
    <row r="564" spans="25:34" ht="12.75">
      <c r="Y564" s="7"/>
      <c r="Z564" s="7"/>
      <c r="AA564" s="7"/>
      <c r="AB564" s="7"/>
      <c r="AC564" s="7"/>
      <c r="AD564" s="7"/>
      <c r="AE564" s="7"/>
      <c r="AF564" s="7"/>
      <c r="AG564" s="7"/>
      <c r="AH564" s="7"/>
    </row>
    <row r="565" spans="25:34" ht="12.75">
      <c r="Y565" s="7"/>
      <c r="Z565" s="7"/>
      <c r="AA565" s="7"/>
      <c r="AB565" s="7"/>
      <c r="AC565" s="7"/>
      <c r="AD565" s="7"/>
      <c r="AE565" s="7"/>
      <c r="AF565" s="7"/>
      <c r="AG565" s="7"/>
      <c r="AH565" s="7"/>
    </row>
    <row r="566" spans="25:34" ht="12.75">
      <c r="Y566" s="7"/>
      <c r="Z566" s="7"/>
      <c r="AA566" s="7"/>
      <c r="AB566" s="7"/>
      <c r="AC566" s="7"/>
      <c r="AD566" s="7"/>
      <c r="AE566" s="7"/>
      <c r="AF566" s="7"/>
      <c r="AG566" s="7"/>
      <c r="AH566" s="7"/>
    </row>
    <row r="567" spans="25:34" ht="12.75">
      <c r="Y567" s="7"/>
      <c r="Z567" s="7"/>
      <c r="AA567" s="7"/>
      <c r="AB567" s="7"/>
      <c r="AC567" s="7"/>
      <c r="AD567" s="7"/>
      <c r="AE567" s="7"/>
      <c r="AF567" s="7"/>
      <c r="AG567" s="7"/>
      <c r="AH567" s="7"/>
    </row>
    <row r="568" spans="25:34" ht="12.75">
      <c r="Y568" s="7"/>
      <c r="Z568" s="7"/>
      <c r="AA568" s="7"/>
      <c r="AB568" s="7"/>
      <c r="AC568" s="7"/>
      <c r="AD568" s="7"/>
      <c r="AE568" s="7"/>
      <c r="AF568" s="7"/>
      <c r="AG568" s="7"/>
      <c r="AH568" s="7"/>
    </row>
    <row r="569" spans="25:34" ht="12.75">
      <c r="Y569" s="7"/>
      <c r="Z569" s="7"/>
      <c r="AA569" s="7"/>
      <c r="AB569" s="7"/>
      <c r="AC569" s="7"/>
      <c r="AD569" s="7"/>
      <c r="AE569" s="7"/>
      <c r="AF569" s="7"/>
      <c r="AG569" s="7"/>
      <c r="AH569" s="7"/>
    </row>
    <row r="570" spans="25:34" ht="12.75">
      <c r="Y570" s="7"/>
      <c r="Z570" s="7"/>
      <c r="AA570" s="7"/>
      <c r="AB570" s="7"/>
      <c r="AC570" s="7"/>
      <c r="AD570" s="7"/>
      <c r="AE570" s="7"/>
      <c r="AF570" s="7"/>
      <c r="AG570" s="7"/>
      <c r="AH570" s="7"/>
    </row>
    <row r="571" spans="25:34" ht="12.75">
      <c r="Y571" s="7"/>
      <c r="Z571" s="7"/>
      <c r="AA571" s="7"/>
      <c r="AB571" s="7"/>
      <c r="AC571" s="7"/>
      <c r="AD571" s="7"/>
      <c r="AE571" s="7"/>
      <c r="AF571" s="7"/>
      <c r="AG571" s="7"/>
      <c r="AH571" s="7"/>
    </row>
    <row r="572" spans="25:34" ht="12.75">
      <c r="Y572" s="7"/>
      <c r="Z572" s="7"/>
      <c r="AA572" s="7"/>
      <c r="AB572" s="7"/>
      <c r="AC572" s="7"/>
      <c r="AD572" s="7"/>
      <c r="AE572" s="7"/>
      <c r="AF572" s="7"/>
      <c r="AG572" s="7"/>
      <c r="AH572" s="7"/>
    </row>
    <row r="573" spans="25:34" ht="12.75">
      <c r="Y573" s="7"/>
      <c r="Z573" s="7"/>
      <c r="AA573" s="7"/>
      <c r="AB573" s="7"/>
      <c r="AC573" s="7"/>
      <c r="AD573" s="7"/>
      <c r="AE573" s="7"/>
      <c r="AF573" s="7"/>
      <c r="AG573" s="7"/>
      <c r="AH573" s="7"/>
    </row>
    <row r="574" spans="25:34" ht="12.75">
      <c r="Y574" s="7"/>
      <c r="Z574" s="7"/>
      <c r="AA574" s="7"/>
      <c r="AB574" s="7"/>
      <c r="AC574" s="7"/>
      <c r="AD574" s="7"/>
      <c r="AE574" s="7"/>
      <c r="AF574" s="7"/>
      <c r="AG574" s="7"/>
      <c r="AH574" s="7"/>
    </row>
    <row r="575" spans="25:34" ht="12.75">
      <c r="Y575" s="7"/>
      <c r="Z575" s="7"/>
      <c r="AA575" s="7"/>
      <c r="AB575" s="7"/>
      <c r="AC575" s="7"/>
      <c r="AD575" s="7"/>
      <c r="AE575" s="7"/>
      <c r="AF575" s="7"/>
      <c r="AG575" s="7"/>
      <c r="AH575" s="7"/>
    </row>
    <row r="576" spans="25:34" ht="12.75">
      <c r="Y576" s="7"/>
      <c r="Z576" s="7"/>
      <c r="AA576" s="7"/>
      <c r="AB576" s="7"/>
      <c r="AC576" s="7"/>
      <c r="AD576" s="7"/>
      <c r="AE576" s="7"/>
      <c r="AF576" s="7"/>
      <c r="AG576" s="7"/>
      <c r="AH576" s="7"/>
    </row>
    <row r="577" spans="25:34" ht="12.75">
      <c r="Y577" s="7"/>
      <c r="Z577" s="7"/>
      <c r="AA577" s="7"/>
      <c r="AB577" s="7"/>
      <c r="AC577" s="7"/>
      <c r="AD577" s="7"/>
      <c r="AE577" s="7"/>
      <c r="AF577" s="7"/>
      <c r="AG577" s="7"/>
      <c r="AH577" s="7"/>
    </row>
    <row r="578" spans="25:34" ht="12.75">
      <c r="Y578" s="7"/>
      <c r="Z578" s="7"/>
      <c r="AA578" s="7"/>
      <c r="AB578" s="7"/>
      <c r="AC578" s="7"/>
      <c r="AD578" s="7"/>
      <c r="AE578" s="7"/>
      <c r="AF578" s="7"/>
      <c r="AG578" s="7"/>
      <c r="AH578" s="7"/>
    </row>
    <row r="579" spans="25:34" ht="12.75">
      <c r="Y579" s="7"/>
      <c r="Z579" s="7"/>
      <c r="AA579" s="7"/>
      <c r="AB579" s="7"/>
      <c r="AC579" s="7"/>
      <c r="AD579" s="7"/>
      <c r="AE579" s="7"/>
      <c r="AF579" s="7"/>
      <c r="AG579" s="7"/>
      <c r="AH579" s="7"/>
    </row>
    <row r="580" spans="25:34" ht="12.75">
      <c r="Y580" s="7"/>
      <c r="Z580" s="7"/>
      <c r="AA580" s="7"/>
      <c r="AB580" s="7"/>
      <c r="AC580" s="7"/>
      <c r="AD580" s="7"/>
      <c r="AE580" s="7"/>
      <c r="AF580" s="7"/>
      <c r="AG580" s="7"/>
      <c r="AH580" s="7"/>
    </row>
    <row r="581" spans="25:34" ht="12.75">
      <c r="Y581" s="7"/>
      <c r="Z581" s="7"/>
      <c r="AA581" s="7"/>
      <c r="AB581" s="7"/>
      <c r="AC581" s="7"/>
      <c r="AD581" s="7"/>
      <c r="AE581" s="7"/>
      <c r="AF581" s="7"/>
      <c r="AG581" s="7"/>
      <c r="AH581" s="7"/>
    </row>
    <row r="582" spans="25:34" ht="12.75">
      <c r="Y582" s="7"/>
      <c r="Z582" s="7"/>
      <c r="AA582" s="7"/>
      <c r="AB582" s="7"/>
      <c r="AC582" s="7"/>
      <c r="AD582" s="7"/>
      <c r="AE582" s="7"/>
      <c r="AF582" s="7"/>
      <c r="AG582" s="7"/>
      <c r="AH582" s="7"/>
    </row>
    <row r="583" spans="25:34" ht="12.75">
      <c r="Y583" s="7"/>
      <c r="Z583" s="7"/>
      <c r="AA583" s="7"/>
      <c r="AB583" s="7"/>
      <c r="AC583" s="7"/>
      <c r="AD583" s="7"/>
      <c r="AE583" s="7"/>
      <c r="AF583" s="7"/>
      <c r="AG583" s="7"/>
      <c r="AH583" s="7"/>
    </row>
    <row r="584" spans="25:34" ht="12.75">
      <c r="Y584" s="7"/>
      <c r="Z584" s="7"/>
      <c r="AA584" s="7"/>
      <c r="AB584" s="7"/>
      <c r="AC584" s="7"/>
      <c r="AD584" s="7"/>
      <c r="AE584" s="7"/>
      <c r="AF584" s="7"/>
      <c r="AG584" s="7"/>
      <c r="AH584" s="7"/>
    </row>
    <row r="585" spans="25:34" ht="12.75">
      <c r="Y585" s="7"/>
      <c r="Z585" s="7"/>
      <c r="AA585" s="7"/>
      <c r="AB585" s="7"/>
      <c r="AC585" s="7"/>
      <c r="AD585" s="7"/>
      <c r="AE585" s="7"/>
      <c r="AF585" s="7"/>
      <c r="AG585" s="7"/>
      <c r="AH585" s="7"/>
    </row>
    <row r="586" spans="25:34" ht="12.75">
      <c r="Y586" s="7"/>
      <c r="Z586" s="7"/>
      <c r="AA586" s="7"/>
      <c r="AB586" s="7"/>
      <c r="AC586" s="7"/>
      <c r="AD586" s="7"/>
      <c r="AE586" s="7"/>
      <c r="AF586" s="7"/>
      <c r="AG586" s="7"/>
      <c r="AH586" s="7"/>
    </row>
    <row r="587" spans="25:34" ht="12.75">
      <c r="Y587" s="7"/>
      <c r="Z587" s="7"/>
      <c r="AA587" s="7"/>
      <c r="AB587" s="7"/>
      <c r="AC587" s="7"/>
      <c r="AD587" s="7"/>
      <c r="AE587" s="7"/>
      <c r="AF587" s="7"/>
      <c r="AG587" s="7"/>
      <c r="AH587" s="7"/>
    </row>
    <row r="588" spans="25:34" ht="12.75">
      <c r="Y588" s="7"/>
      <c r="Z588" s="7"/>
      <c r="AA588" s="7"/>
      <c r="AB588" s="7"/>
      <c r="AC588" s="7"/>
      <c r="AD588" s="7"/>
      <c r="AE588" s="7"/>
      <c r="AF588" s="7"/>
      <c r="AG588" s="7"/>
      <c r="AH588" s="7"/>
    </row>
    <row r="589" spans="25:34" ht="12.75">
      <c r="Y589" s="7"/>
      <c r="Z589" s="7"/>
      <c r="AA589" s="7"/>
      <c r="AB589" s="7"/>
      <c r="AC589" s="7"/>
      <c r="AD589" s="7"/>
      <c r="AE589" s="7"/>
      <c r="AF589" s="7"/>
      <c r="AG589" s="7"/>
      <c r="AH589" s="7"/>
    </row>
    <row r="590" spans="25:34" ht="12.75">
      <c r="Y590" s="7"/>
      <c r="Z590" s="7"/>
      <c r="AA590" s="7"/>
      <c r="AB590" s="7"/>
      <c r="AC590" s="7"/>
      <c r="AD590" s="7"/>
      <c r="AE590" s="7"/>
      <c r="AF590" s="7"/>
      <c r="AG590" s="7"/>
      <c r="AH590" s="7"/>
    </row>
    <row r="591" spans="25:34" ht="12.75">
      <c r="Y591" s="7"/>
      <c r="Z591" s="7"/>
      <c r="AA591" s="7"/>
      <c r="AB591" s="7"/>
      <c r="AC591" s="7"/>
      <c r="AD591" s="7"/>
      <c r="AE591" s="7"/>
      <c r="AF591" s="7"/>
      <c r="AG591" s="7"/>
      <c r="AH591" s="7"/>
    </row>
    <row r="592" spans="25:34" ht="12.75">
      <c r="Y592" s="7"/>
      <c r="Z592" s="7"/>
      <c r="AA592" s="7"/>
      <c r="AB592" s="7"/>
      <c r="AC592" s="7"/>
      <c r="AD592" s="7"/>
      <c r="AE592" s="7"/>
      <c r="AF592" s="7"/>
      <c r="AG592" s="7"/>
      <c r="AH592" s="7"/>
    </row>
    <row r="593" spans="25:34" ht="12.75">
      <c r="Y593" s="7"/>
      <c r="Z593" s="7"/>
      <c r="AA593" s="7"/>
      <c r="AB593" s="7"/>
      <c r="AC593" s="7"/>
      <c r="AD593" s="7"/>
      <c r="AE593" s="7"/>
      <c r="AF593" s="7"/>
      <c r="AG593" s="7"/>
      <c r="AH593" s="7"/>
    </row>
    <row r="594" spans="25:34" ht="12.75">
      <c r="Y594" s="7"/>
      <c r="Z594" s="7"/>
      <c r="AA594" s="7"/>
      <c r="AB594" s="7"/>
      <c r="AC594" s="7"/>
      <c r="AD594" s="7"/>
      <c r="AE594" s="7"/>
      <c r="AF594" s="7"/>
      <c r="AG594" s="7"/>
      <c r="AH594" s="7"/>
    </row>
    <row r="595" spans="25:34" ht="12.75">
      <c r="Y595" s="7"/>
      <c r="Z595" s="7"/>
      <c r="AA595" s="7"/>
      <c r="AB595" s="7"/>
      <c r="AC595" s="7"/>
      <c r="AD595" s="7"/>
      <c r="AE595" s="7"/>
      <c r="AF595" s="7"/>
      <c r="AG595" s="7"/>
      <c r="AH595" s="7"/>
    </row>
    <row r="596" spans="25:34" ht="12.75">
      <c r="Y596" s="7"/>
      <c r="Z596" s="7"/>
      <c r="AA596" s="7"/>
      <c r="AB596" s="7"/>
      <c r="AC596" s="7"/>
      <c r="AD596" s="7"/>
      <c r="AE596" s="7"/>
      <c r="AF596" s="7"/>
      <c r="AG596" s="7"/>
      <c r="AH596" s="7"/>
    </row>
    <row r="597" spans="25:34" ht="12.75">
      <c r="Y597" s="7"/>
      <c r="Z597" s="7"/>
      <c r="AA597" s="7"/>
      <c r="AB597" s="7"/>
      <c r="AC597" s="7"/>
      <c r="AD597" s="7"/>
      <c r="AE597" s="7"/>
      <c r="AF597" s="7"/>
      <c r="AG597" s="7"/>
      <c r="AH597" s="7"/>
    </row>
    <row r="598" spans="25:34" ht="12.75">
      <c r="Y598" s="7"/>
      <c r="Z598" s="7"/>
      <c r="AA598" s="7"/>
      <c r="AB598" s="7"/>
      <c r="AC598" s="7"/>
      <c r="AD598" s="7"/>
      <c r="AE598" s="7"/>
      <c r="AF598" s="7"/>
      <c r="AG598" s="7"/>
      <c r="AH598" s="7"/>
    </row>
    <row r="599" spans="25:34" ht="12.75">
      <c r="Y599" s="7"/>
      <c r="Z599" s="7"/>
      <c r="AA599" s="7"/>
      <c r="AB599" s="7"/>
      <c r="AC599" s="7"/>
      <c r="AD599" s="7"/>
      <c r="AE599" s="7"/>
      <c r="AF599" s="7"/>
      <c r="AG599" s="7"/>
      <c r="AH599" s="7"/>
    </row>
    <row r="600" spans="25:34" ht="12.75">
      <c r="Y600" s="7"/>
      <c r="Z600" s="7"/>
      <c r="AA600" s="7"/>
      <c r="AB600" s="7"/>
      <c r="AC600" s="7"/>
      <c r="AD600" s="7"/>
      <c r="AE600" s="7"/>
      <c r="AF600" s="7"/>
      <c r="AG600" s="7"/>
      <c r="AH600" s="7"/>
    </row>
    <row r="601" spans="25:34" ht="12.75">
      <c r="Y601" s="7"/>
      <c r="Z601" s="7"/>
      <c r="AA601" s="7"/>
      <c r="AB601" s="7"/>
      <c r="AC601" s="7"/>
      <c r="AD601" s="7"/>
      <c r="AE601" s="7"/>
      <c r="AF601" s="7"/>
      <c r="AG601" s="7"/>
      <c r="AH601" s="7"/>
    </row>
    <row r="602" spans="25:34" ht="12.75">
      <c r="Y602" s="7"/>
      <c r="Z602" s="7"/>
      <c r="AA602" s="7"/>
      <c r="AB602" s="7"/>
      <c r="AC602" s="7"/>
      <c r="AD602" s="7"/>
      <c r="AE602" s="7"/>
      <c r="AF602" s="7"/>
      <c r="AG602" s="7"/>
      <c r="AH602" s="7"/>
    </row>
    <row r="603" spans="25:34" ht="12.75">
      <c r="Y603" s="7"/>
      <c r="Z603" s="7"/>
      <c r="AA603" s="7"/>
      <c r="AB603" s="7"/>
      <c r="AC603" s="7"/>
      <c r="AD603" s="7"/>
      <c r="AE603" s="7"/>
      <c r="AF603" s="7"/>
      <c r="AG603" s="7"/>
      <c r="AH603" s="7"/>
    </row>
    <row r="604" spans="25:34" ht="12.75">
      <c r="Y604" s="7"/>
      <c r="Z604" s="7"/>
      <c r="AA604" s="7"/>
      <c r="AB604" s="7"/>
      <c r="AC604" s="7"/>
      <c r="AD604" s="7"/>
      <c r="AE604" s="7"/>
      <c r="AF604" s="7"/>
      <c r="AG604" s="7"/>
      <c r="AH604" s="7"/>
    </row>
    <row r="605" spans="25:34" ht="12.75">
      <c r="Y605" s="7"/>
      <c r="Z605" s="7"/>
      <c r="AA605" s="7"/>
      <c r="AB605" s="7"/>
      <c r="AC605" s="7"/>
      <c r="AD605" s="7"/>
      <c r="AE605" s="7"/>
      <c r="AF605" s="7"/>
      <c r="AG605" s="7"/>
      <c r="AH605" s="7"/>
    </row>
    <row r="606" spans="25:34" ht="12.75">
      <c r="Y606" s="7"/>
      <c r="Z606" s="7"/>
      <c r="AA606" s="7"/>
      <c r="AB606" s="7"/>
      <c r="AC606" s="7"/>
      <c r="AD606" s="7"/>
      <c r="AE606" s="7"/>
      <c r="AF606" s="7"/>
      <c r="AG606" s="7"/>
      <c r="AH606" s="7"/>
    </row>
    <row r="607" spans="25:34" ht="12.75">
      <c r="Y607" s="7"/>
      <c r="Z607" s="7"/>
      <c r="AA607" s="7"/>
      <c r="AB607" s="7"/>
      <c r="AC607" s="7"/>
      <c r="AD607" s="7"/>
      <c r="AE607" s="7"/>
      <c r="AF607" s="7"/>
      <c r="AG607" s="7"/>
      <c r="AH607" s="7"/>
    </row>
    <row r="608" spans="25:34" ht="12.75">
      <c r="Y608" s="7"/>
      <c r="Z608" s="7"/>
      <c r="AA608" s="7"/>
      <c r="AB608" s="7"/>
      <c r="AC608" s="7"/>
      <c r="AD608" s="7"/>
      <c r="AE608" s="7"/>
      <c r="AF608" s="7"/>
      <c r="AG608" s="7"/>
      <c r="AH608" s="7"/>
    </row>
    <row r="609" spans="25:34" ht="12.75">
      <c r="Y609" s="7"/>
      <c r="Z609" s="7"/>
      <c r="AA609" s="7"/>
      <c r="AB609" s="7"/>
      <c r="AC609" s="7"/>
      <c r="AD609" s="7"/>
      <c r="AE609" s="7"/>
      <c r="AF609" s="7"/>
      <c r="AG609" s="7"/>
      <c r="AH609" s="7"/>
    </row>
    <row r="610" spans="25:34" ht="12.75">
      <c r="Y610" s="7"/>
      <c r="Z610" s="7"/>
      <c r="AA610" s="7"/>
      <c r="AB610" s="7"/>
      <c r="AC610" s="7"/>
      <c r="AD610" s="7"/>
      <c r="AE610" s="7"/>
      <c r="AF610" s="7"/>
      <c r="AG610" s="7"/>
      <c r="AH610" s="7"/>
    </row>
    <row r="611" spans="25:34" ht="12.75">
      <c r="Y611" s="7"/>
      <c r="Z611" s="7"/>
      <c r="AA611" s="7"/>
      <c r="AB611" s="7"/>
      <c r="AC611" s="7"/>
      <c r="AD611" s="7"/>
      <c r="AE611" s="7"/>
      <c r="AF611" s="7"/>
      <c r="AG611" s="7"/>
      <c r="AH611" s="7"/>
    </row>
    <row r="612" spans="25:34" ht="12.75">
      <c r="Y612" s="7"/>
      <c r="Z612" s="7"/>
      <c r="AA612" s="7"/>
      <c r="AB612" s="7"/>
      <c r="AC612" s="7"/>
      <c r="AD612" s="7"/>
      <c r="AE612" s="7"/>
      <c r="AF612" s="7"/>
      <c r="AG612" s="7"/>
      <c r="AH612" s="7"/>
    </row>
    <row r="613" spans="25:34" ht="12.75">
      <c r="Y613" s="7"/>
      <c r="Z613" s="7"/>
      <c r="AA613" s="7"/>
      <c r="AB613" s="7"/>
      <c r="AC613" s="7"/>
      <c r="AD613" s="7"/>
      <c r="AE613" s="7"/>
      <c r="AF613" s="7"/>
      <c r="AG613" s="7"/>
      <c r="AH613" s="7"/>
    </row>
    <row r="614" spans="25:34" ht="12.75">
      <c r="Y614" s="7"/>
      <c r="Z614" s="7"/>
      <c r="AA614" s="7"/>
      <c r="AB614" s="7"/>
      <c r="AC614" s="7"/>
      <c r="AD614" s="7"/>
      <c r="AE614" s="7"/>
      <c r="AF614" s="7"/>
      <c r="AG614" s="7"/>
      <c r="AH614" s="7"/>
    </row>
    <row r="615" spans="25:34" ht="12.75">
      <c r="Y615" s="7"/>
      <c r="Z615" s="7"/>
      <c r="AA615" s="7"/>
      <c r="AB615" s="7"/>
      <c r="AC615" s="7"/>
      <c r="AD615" s="7"/>
      <c r="AE615" s="7"/>
      <c r="AF615" s="7"/>
      <c r="AG615" s="7"/>
      <c r="AH615" s="7"/>
    </row>
    <row r="616" spans="25:34" ht="12.75">
      <c r="Y616" s="7"/>
      <c r="Z616" s="7"/>
      <c r="AA616" s="7"/>
      <c r="AB616" s="7"/>
      <c r="AC616" s="7"/>
      <c r="AD616" s="7"/>
      <c r="AE616" s="7"/>
      <c r="AF616" s="7"/>
      <c r="AG616" s="7"/>
      <c r="AH616" s="7"/>
    </row>
    <row r="617" spans="25:34" ht="12.75">
      <c r="Y617" s="7"/>
      <c r="Z617" s="7"/>
      <c r="AA617" s="7"/>
      <c r="AB617" s="7"/>
      <c r="AC617" s="7"/>
      <c r="AD617" s="7"/>
      <c r="AE617" s="7"/>
      <c r="AF617" s="7"/>
      <c r="AG617" s="7"/>
      <c r="AH617" s="7"/>
    </row>
    <row r="618" spans="25:34" ht="12.75">
      <c r="Y618" s="7"/>
      <c r="Z618" s="7"/>
      <c r="AA618" s="7"/>
      <c r="AB618" s="7"/>
      <c r="AC618" s="7"/>
      <c r="AD618" s="7"/>
      <c r="AE618" s="7"/>
      <c r="AF618" s="7"/>
      <c r="AG618" s="7"/>
      <c r="AH618" s="7"/>
    </row>
    <row r="619" spans="25:34" ht="12.75">
      <c r="Y619" s="7"/>
      <c r="Z619" s="7"/>
      <c r="AA619" s="7"/>
      <c r="AB619" s="7"/>
      <c r="AC619" s="7"/>
      <c r="AD619" s="7"/>
      <c r="AE619" s="7"/>
      <c r="AF619" s="7"/>
      <c r="AG619" s="7"/>
      <c r="AH619" s="7"/>
    </row>
    <row r="620" spans="25:34" ht="12.75">
      <c r="Y620" s="7"/>
      <c r="Z620" s="7"/>
      <c r="AA620" s="7"/>
      <c r="AB620" s="7"/>
      <c r="AC620" s="7"/>
      <c r="AD620" s="7"/>
      <c r="AE620" s="7"/>
      <c r="AF620" s="7"/>
      <c r="AG620" s="7"/>
      <c r="AH620" s="7"/>
    </row>
    <row r="621" spans="25:34" ht="12.75">
      <c r="Y621" s="7"/>
      <c r="Z621" s="7"/>
      <c r="AA621" s="7"/>
      <c r="AB621" s="7"/>
      <c r="AC621" s="7"/>
      <c r="AD621" s="7"/>
      <c r="AE621" s="7"/>
      <c r="AF621" s="7"/>
      <c r="AG621" s="7"/>
      <c r="AH621" s="7"/>
    </row>
    <row r="622" spans="25:34" ht="12.75">
      <c r="Y622" s="7"/>
      <c r="Z622" s="7"/>
      <c r="AA622" s="7"/>
      <c r="AB622" s="7"/>
      <c r="AC622" s="7"/>
      <c r="AD622" s="7"/>
      <c r="AE622" s="7"/>
      <c r="AF622" s="7"/>
      <c r="AG622" s="7"/>
      <c r="AH622" s="7"/>
    </row>
    <row r="623" spans="25:34" ht="12.75">
      <c r="Y623" s="7"/>
      <c r="Z623" s="7"/>
      <c r="AA623" s="7"/>
      <c r="AB623" s="7"/>
      <c r="AC623" s="7"/>
      <c r="AD623" s="7"/>
      <c r="AE623" s="7"/>
      <c r="AF623" s="7"/>
      <c r="AG623" s="7"/>
      <c r="AH623" s="7"/>
    </row>
    <row r="624" spans="25:34" ht="12.75">
      <c r="Y624" s="7"/>
      <c r="Z624" s="7"/>
      <c r="AA624" s="7"/>
      <c r="AB624" s="7"/>
      <c r="AC624" s="7"/>
      <c r="AD624" s="7"/>
      <c r="AE624" s="7"/>
      <c r="AF624" s="7"/>
      <c r="AG624" s="7"/>
      <c r="AH624" s="7"/>
    </row>
    <row r="625" spans="25:34" ht="12.75">
      <c r="Y625" s="7"/>
      <c r="Z625" s="7"/>
      <c r="AA625" s="7"/>
      <c r="AB625" s="7"/>
      <c r="AC625" s="7"/>
      <c r="AD625" s="7"/>
      <c r="AE625" s="7"/>
      <c r="AF625" s="7"/>
      <c r="AG625" s="7"/>
      <c r="AH625" s="7"/>
    </row>
    <row r="626" spans="25:34" ht="12.75">
      <c r="Y626" s="7"/>
      <c r="Z626" s="7"/>
      <c r="AA626" s="7"/>
      <c r="AB626" s="7"/>
      <c r="AC626" s="7"/>
      <c r="AD626" s="7"/>
      <c r="AE626" s="7"/>
      <c r="AF626" s="7"/>
      <c r="AG626" s="7"/>
      <c r="AH626" s="7"/>
    </row>
    <row r="627" spans="25:34" ht="12.75">
      <c r="Y627" s="7"/>
      <c r="Z627" s="7"/>
      <c r="AA627" s="7"/>
      <c r="AB627" s="7"/>
      <c r="AC627" s="7"/>
      <c r="AD627" s="7"/>
      <c r="AE627" s="7"/>
      <c r="AF627" s="7"/>
      <c r="AG627" s="7"/>
      <c r="AH627" s="7"/>
    </row>
    <row r="628" spans="25:34" ht="12.75">
      <c r="Y628" s="7"/>
      <c r="Z628" s="7"/>
      <c r="AA628" s="7"/>
      <c r="AB628" s="7"/>
      <c r="AC628" s="7"/>
      <c r="AD628" s="7"/>
      <c r="AE628" s="7"/>
      <c r="AF628" s="7"/>
      <c r="AG628" s="7"/>
      <c r="AH628" s="7"/>
    </row>
    <row r="629" spans="25:34" ht="12.75">
      <c r="Y629" s="7"/>
      <c r="Z629" s="7"/>
      <c r="AA629" s="7"/>
      <c r="AB629" s="7"/>
      <c r="AC629" s="7"/>
      <c r="AD629" s="7"/>
      <c r="AE629" s="7"/>
      <c r="AF629" s="7"/>
      <c r="AG629" s="7"/>
      <c r="AH629" s="7"/>
    </row>
    <row r="630" spans="25:34" ht="12.75">
      <c r="Y630" s="7"/>
      <c r="Z630" s="7"/>
      <c r="AA630" s="7"/>
      <c r="AB630" s="7"/>
      <c r="AC630" s="7"/>
      <c r="AD630" s="7"/>
      <c r="AE630" s="7"/>
      <c r="AF630" s="7"/>
      <c r="AG630" s="7"/>
      <c r="AH630" s="7"/>
    </row>
    <row r="631" spans="25:34" ht="12.75">
      <c r="Y631" s="7"/>
      <c r="Z631" s="7"/>
      <c r="AA631" s="7"/>
      <c r="AB631" s="7"/>
      <c r="AC631" s="7"/>
      <c r="AD631" s="7"/>
      <c r="AE631" s="7"/>
      <c r="AF631" s="7"/>
      <c r="AG631" s="7"/>
      <c r="AH631" s="7"/>
    </row>
    <row r="632" spans="25:34" ht="12.75">
      <c r="Y632" s="7"/>
      <c r="Z632" s="7"/>
      <c r="AA632" s="7"/>
      <c r="AB632" s="7"/>
      <c r="AC632" s="7"/>
      <c r="AD632" s="7"/>
      <c r="AE632" s="7"/>
      <c r="AF632" s="7"/>
      <c r="AG632" s="7"/>
      <c r="AH632" s="7"/>
    </row>
    <row r="633" spans="25:34" ht="12.75">
      <c r="Y633" s="7"/>
      <c r="Z633" s="7"/>
      <c r="AA633" s="7"/>
      <c r="AB633" s="7"/>
      <c r="AC633" s="7"/>
      <c r="AD633" s="7"/>
      <c r="AE633" s="7"/>
      <c r="AF633" s="7"/>
      <c r="AG633" s="7"/>
      <c r="AH633" s="7"/>
    </row>
    <row r="634" spans="25:34" ht="12.75">
      <c r="Y634" s="7"/>
      <c r="Z634" s="7"/>
      <c r="AA634" s="7"/>
      <c r="AB634" s="7"/>
      <c r="AC634" s="7"/>
      <c r="AD634" s="7"/>
      <c r="AE634" s="7"/>
      <c r="AF634" s="7"/>
      <c r="AG634" s="7"/>
      <c r="AH634" s="7"/>
    </row>
    <row r="635" spans="25:34" ht="12.75">
      <c r="Y635" s="7"/>
      <c r="Z635" s="7"/>
      <c r="AA635" s="7"/>
      <c r="AB635" s="7"/>
      <c r="AC635" s="7"/>
      <c r="AD635" s="7"/>
      <c r="AE635" s="7"/>
      <c r="AF635" s="7"/>
      <c r="AG635" s="7"/>
      <c r="AH635" s="7"/>
    </row>
    <row r="636" spans="25:34" ht="12.75">
      <c r="Y636" s="7"/>
      <c r="Z636" s="7"/>
      <c r="AA636" s="7"/>
      <c r="AB636" s="7"/>
      <c r="AC636" s="7"/>
      <c r="AD636" s="7"/>
      <c r="AE636" s="7"/>
      <c r="AF636" s="7"/>
      <c r="AG636" s="7"/>
      <c r="AH636" s="7"/>
    </row>
    <row r="637" spans="25:34" ht="12.75">
      <c r="Y637" s="7"/>
      <c r="Z637" s="7"/>
      <c r="AA637" s="7"/>
      <c r="AB637" s="7"/>
      <c r="AC637" s="7"/>
      <c r="AD637" s="7"/>
      <c r="AE637" s="7"/>
      <c r="AF637" s="7"/>
      <c r="AG637" s="7"/>
      <c r="AH637" s="7"/>
    </row>
    <row r="638" spans="25:34" ht="12.75">
      <c r="Y638" s="7"/>
      <c r="Z638" s="7"/>
      <c r="AA638" s="7"/>
      <c r="AB638" s="7"/>
      <c r="AC638" s="7"/>
      <c r="AD638" s="7"/>
      <c r="AE638" s="7"/>
      <c r="AF638" s="7"/>
      <c r="AG638" s="7"/>
      <c r="AH638" s="7"/>
    </row>
    <row r="639" spans="25:34" ht="12.75">
      <c r="Y639" s="7"/>
      <c r="Z639" s="7"/>
      <c r="AA639" s="7"/>
      <c r="AB639" s="7"/>
      <c r="AC639" s="7"/>
      <c r="AD639" s="7"/>
      <c r="AE639" s="7"/>
      <c r="AF639" s="7"/>
      <c r="AG639" s="7"/>
      <c r="AH639" s="7"/>
    </row>
    <row r="640" spans="25:34" ht="12.75">
      <c r="Y640" s="7"/>
      <c r="Z640" s="7"/>
      <c r="AA640" s="7"/>
      <c r="AB640" s="7"/>
      <c r="AC640" s="7"/>
      <c r="AD640" s="7"/>
      <c r="AE640" s="7"/>
      <c r="AF640" s="7"/>
      <c r="AG640" s="7"/>
      <c r="AH640" s="7"/>
    </row>
    <row r="641" spans="25:34" ht="12.75">
      <c r="Y641" s="7"/>
      <c r="Z641" s="7"/>
      <c r="AA641" s="7"/>
      <c r="AB641" s="7"/>
      <c r="AC641" s="7"/>
      <c r="AD641" s="7"/>
      <c r="AE641" s="7"/>
      <c r="AF641" s="7"/>
      <c r="AG641" s="7"/>
      <c r="AH641" s="7"/>
    </row>
    <row r="642" spans="25:34" ht="12.75">
      <c r="Y642" s="7"/>
      <c r="Z642" s="7"/>
      <c r="AA642" s="7"/>
      <c r="AB642" s="7"/>
      <c r="AC642" s="7"/>
      <c r="AD642" s="7"/>
      <c r="AE642" s="7"/>
      <c r="AF642" s="7"/>
      <c r="AG642" s="7"/>
      <c r="AH642" s="7"/>
    </row>
    <row r="643" spans="25:34" ht="12.75">
      <c r="Y643" s="7"/>
      <c r="Z643" s="7"/>
      <c r="AA643" s="7"/>
      <c r="AB643" s="7"/>
      <c r="AC643" s="7"/>
      <c r="AD643" s="7"/>
      <c r="AE643" s="7"/>
      <c r="AF643" s="7"/>
      <c r="AG643" s="7"/>
      <c r="AH643" s="7"/>
    </row>
    <row r="644" spans="25:34" ht="12.75">
      <c r="Y644" s="7"/>
      <c r="Z644" s="7"/>
      <c r="AA644" s="7"/>
      <c r="AB644" s="7"/>
      <c r="AC644" s="7"/>
      <c r="AD644" s="7"/>
      <c r="AE644" s="7"/>
      <c r="AF644" s="7"/>
      <c r="AG644" s="7"/>
      <c r="AH644" s="7"/>
    </row>
    <row r="645" spans="25:34" ht="12.75">
      <c r="Y645" s="7"/>
      <c r="Z645" s="7"/>
      <c r="AA645" s="7"/>
      <c r="AB645" s="7"/>
      <c r="AC645" s="7"/>
      <c r="AD645" s="7"/>
      <c r="AE645" s="7"/>
      <c r="AF645" s="7"/>
      <c r="AG645" s="7"/>
      <c r="AH645" s="7"/>
    </row>
    <row r="646" spans="25:34" ht="12.75">
      <c r="Y646" s="7"/>
      <c r="Z646" s="7"/>
      <c r="AA646" s="7"/>
      <c r="AB646" s="7"/>
      <c r="AC646" s="7"/>
      <c r="AD646" s="7"/>
      <c r="AE646" s="7"/>
      <c r="AF646" s="7"/>
      <c r="AG646" s="7"/>
      <c r="AH646" s="7"/>
    </row>
    <row r="647" spans="25:34" ht="12.75">
      <c r="Y647" s="7"/>
      <c r="Z647" s="7"/>
      <c r="AA647" s="7"/>
      <c r="AB647" s="7"/>
      <c r="AC647" s="7"/>
      <c r="AD647" s="7"/>
      <c r="AE647" s="7"/>
      <c r="AF647" s="7"/>
      <c r="AG647" s="7"/>
      <c r="AH647" s="7"/>
    </row>
    <row r="648" spans="25:34" ht="12.75">
      <c r="Y648" s="7"/>
      <c r="Z648" s="7"/>
      <c r="AA648" s="7"/>
      <c r="AB648" s="7"/>
      <c r="AC648" s="7"/>
      <c r="AD648" s="7"/>
      <c r="AE648" s="7"/>
      <c r="AF648" s="7"/>
      <c r="AG648" s="7"/>
      <c r="AH648" s="7"/>
    </row>
    <row r="649" spans="25:34" ht="12.75">
      <c r="Y649" s="7"/>
      <c r="Z649" s="7"/>
      <c r="AA649" s="7"/>
      <c r="AB649" s="7"/>
      <c r="AC649" s="7"/>
      <c r="AD649" s="7"/>
      <c r="AE649" s="7"/>
      <c r="AF649" s="7"/>
      <c r="AG649" s="7"/>
      <c r="AH649" s="7"/>
    </row>
    <row r="650" spans="25:34" ht="12.75">
      <c r="Y650" s="7"/>
      <c r="Z650" s="7"/>
      <c r="AA650" s="7"/>
      <c r="AB650" s="7"/>
      <c r="AC650" s="7"/>
      <c r="AD650" s="7"/>
      <c r="AE650" s="7"/>
      <c r="AF650" s="7"/>
      <c r="AG650" s="7"/>
      <c r="AH650" s="7"/>
    </row>
    <row r="651" spans="25:34" ht="12.75">
      <c r="Y651" s="7"/>
      <c r="Z651" s="7"/>
      <c r="AA651" s="7"/>
      <c r="AB651" s="7"/>
      <c r="AC651" s="7"/>
      <c r="AD651" s="7"/>
      <c r="AE651" s="7"/>
      <c r="AF651" s="7"/>
      <c r="AG651" s="7"/>
      <c r="AH651" s="7"/>
    </row>
    <row r="652" spans="25:34" ht="12.75">
      <c r="Y652" s="7"/>
      <c r="Z652" s="7"/>
      <c r="AA652" s="7"/>
      <c r="AB652" s="7"/>
      <c r="AC652" s="7"/>
      <c r="AD652" s="7"/>
      <c r="AE652" s="7"/>
      <c r="AF652" s="7"/>
      <c r="AG652" s="7"/>
      <c r="AH652" s="7"/>
    </row>
    <row r="653" spans="25:34" ht="12.75">
      <c r="Y653" s="7"/>
      <c r="Z653" s="7"/>
      <c r="AA653" s="7"/>
      <c r="AB653" s="7"/>
      <c r="AC653" s="7"/>
      <c r="AD653" s="7"/>
      <c r="AE653" s="7"/>
      <c r="AF653" s="7"/>
      <c r="AG653" s="7"/>
      <c r="AH653" s="7"/>
    </row>
    <row r="654" spans="25:34" ht="12.75">
      <c r="Y654" s="7"/>
      <c r="Z654" s="7"/>
      <c r="AA654" s="7"/>
      <c r="AB654" s="7"/>
      <c r="AC654" s="7"/>
      <c r="AD654" s="7"/>
      <c r="AE654" s="7"/>
      <c r="AF654" s="7"/>
      <c r="AG654" s="7"/>
      <c r="AH654" s="7"/>
    </row>
    <row r="655" spans="25:34" ht="12.75">
      <c r="Y655" s="7"/>
      <c r="Z655" s="7"/>
      <c r="AA655" s="7"/>
      <c r="AB655" s="7"/>
      <c r="AC655" s="7"/>
      <c r="AD655" s="7"/>
      <c r="AE655" s="7"/>
      <c r="AF655" s="7"/>
      <c r="AG655" s="7"/>
      <c r="AH655" s="7"/>
    </row>
    <row r="656" spans="25:34" ht="12.75">
      <c r="Y656" s="7"/>
      <c r="Z656" s="7"/>
      <c r="AA656" s="7"/>
      <c r="AB656" s="7"/>
      <c r="AC656" s="7"/>
      <c r="AD656" s="7"/>
      <c r="AE656" s="7"/>
      <c r="AF656" s="7"/>
      <c r="AG656" s="7"/>
      <c r="AH656" s="7"/>
    </row>
    <row r="657" spans="25:34" ht="12.75">
      <c r="Y657" s="7"/>
      <c r="Z657" s="7"/>
      <c r="AA657" s="7"/>
      <c r="AB657" s="7"/>
      <c r="AC657" s="7"/>
      <c r="AD657" s="7"/>
      <c r="AE657" s="7"/>
      <c r="AF657" s="7"/>
      <c r="AG657" s="7"/>
      <c r="AH657" s="7"/>
    </row>
    <row r="658" spans="25:34" ht="12.75">
      <c r="Y658" s="7"/>
      <c r="Z658" s="7"/>
      <c r="AA658" s="7"/>
      <c r="AB658" s="7"/>
      <c r="AC658" s="7"/>
      <c r="AD658" s="7"/>
      <c r="AE658" s="7"/>
      <c r="AF658" s="7"/>
      <c r="AG658" s="7"/>
      <c r="AH658" s="7"/>
    </row>
    <row r="659" spans="25:34" ht="12.75">
      <c r="Y659" s="7"/>
      <c r="Z659" s="7"/>
      <c r="AA659" s="7"/>
      <c r="AB659" s="7"/>
      <c r="AC659" s="7"/>
      <c r="AD659" s="7"/>
      <c r="AE659" s="7"/>
      <c r="AF659" s="7"/>
      <c r="AG659" s="7"/>
      <c r="AH659" s="7"/>
    </row>
    <row r="660" spans="25:34" ht="12.75">
      <c r="Y660" s="7"/>
      <c r="Z660" s="7"/>
      <c r="AA660" s="7"/>
      <c r="AB660" s="7"/>
      <c r="AC660" s="7"/>
      <c r="AD660" s="7"/>
      <c r="AE660" s="7"/>
      <c r="AF660" s="7"/>
      <c r="AG660" s="7"/>
      <c r="AH660" s="7"/>
    </row>
    <row r="661" spans="25:34" ht="12.75">
      <c r="Y661" s="7"/>
      <c r="Z661" s="7"/>
      <c r="AA661" s="7"/>
      <c r="AB661" s="7"/>
      <c r="AC661" s="7"/>
      <c r="AD661" s="7"/>
      <c r="AE661" s="7"/>
      <c r="AF661" s="7"/>
      <c r="AG661" s="7"/>
      <c r="AH661" s="7"/>
    </row>
    <row r="662" spans="25:34" ht="12.75">
      <c r="Y662" s="7"/>
      <c r="Z662" s="7"/>
      <c r="AA662" s="7"/>
      <c r="AB662" s="7"/>
      <c r="AC662" s="7"/>
      <c r="AD662" s="7"/>
      <c r="AE662" s="7"/>
      <c r="AF662" s="7"/>
      <c r="AG662" s="7"/>
      <c r="AH662" s="7"/>
    </row>
    <row r="663" spans="25:34" ht="12.75">
      <c r="Y663" s="7"/>
      <c r="Z663" s="7"/>
      <c r="AA663" s="7"/>
      <c r="AB663" s="7"/>
      <c r="AC663" s="7"/>
      <c r="AD663" s="7"/>
      <c r="AE663" s="7"/>
      <c r="AF663" s="7"/>
      <c r="AG663" s="7"/>
      <c r="AH663" s="7"/>
    </row>
    <row r="664" spans="25:34" ht="12.75">
      <c r="Y664" s="7"/>
      <c r="Z664" s="7"/>
      <c r="AA664" s="7"/>
      <c r="AB664" s="7"/>
      <c r="AC664" s="7"/>
      <c r="AD664" s="7"/>
      <c r="AE664" s="7"/>
      <c r="AF664" s="7"/>
      <c r="AG664" s="7"/>
      <c r="AH664" s="7"/>
    </row>
    <row r="665" spans="25:34" ht="12.75">
      <c r="Y665" s="7"/>
      <c r="Z665" s="7"/>
      <c r="AA665" s="7"/>
      <c r="AB665" s="7"/>
      <c r="AC665" s="7"/>
      <c r="AD665" s="7"/>
      <c r="AE665" s="7"/>
      <c r="AF665" s="7"/>
      <c r="AG665" s="7"/>
      <c r="AH665" s="7"/>
    </row>
    <row r="666" spans="25:34" ht="12.75">
      <c r="Y666" s="7"/>
      <c r="Z666" s="7"/>
      <c r="AA666" s="7"/>
      <c r="AB666" s="7"/>
      <c r="AC666" s="7"/>
      <c r="AD666" s="7"/>
      <c r="AE666" s="7"/>
      <c r="AF666" s="7"/>
      <c r="AG666" s="7"/>
      <c r="AH666" s="7"/>
    </row>
    <row r="667" spans="25:34" ht="12.75">
      <c r="Y667" s="7"/>
      <c r="Z667" s="7"/>
      <c r="AA667" s="7"/>
      <c r="AB667" s="7"/>
      <c r="AC667" s="7"/>
      <c r="AD667" s="7"/>
      <c r="AE667" s="7"/>
      <c r="AF667" s="7"/>
      <c r="AG667" s="7"/>
      <c r="AH667" s="7"/>
    </row>
    <row r="668" spans="25:34" ht="12.75">
      <c r="Y668" s="7"/>
      <c r="Z668" s="7"/>
      <c r="AA668" s="7"/>
      <c r="AB668" s="7"/>
      <c r="AC668" s="7"/>
      <c r="AD668" s="7"/>
      <c r="AE668" s="7"/>
      <c r="AF668" s="7"/>
      <c r="AG668" s="7"/>
      <c r="AH668" s="7"/>
    </row>
    <row r="669" spans="25:34" ht="12.75">
      <c r="Y669" s="7"/>
      <c r="Z669" s="7"/>
      <c r="AA669" s="7"/>
      <c r="AB669" s="7"/>
      <c r="AC669" s="7"/>
      <c r="AD669" s="7"/>
      <c r="AE669" s="7"/>
      <c r="AF669" s="7"/>
      <c r="AG669" s="7"/>
      <c r="AH669" s="7"/>
    </row>
    <row r="670" spans="25:34" ht="12.75">
      <c r="Y670" s="7"/>
      <c r="Z670" s="7"/>
      <c r="AA670" s="7"/>
      <c r="AB670" s="7"/>
      <c r="AC670" s="7"/>
      <c r="AD670" s="7"/>
      <c r="AE670" s="7"/>
      <c r="AF670" s="7"/>
      <c r="AG670" s="7"/>
      <c r="AH670" s="7"/>
    </row>
    <row r="671" spans="25:34" ht="12.75">
      <c r="Y671" s="7"/>
      <c r="Z671" s="7"/>
      <c r="AA671" s="7"/>
      <c r="AB671" s="7"/>
      <c r="AC671" s="7"/>
      <c r="AD671" s="7"/>
      <c r="AE671" s="7"/>
      <c r="AF671" s="7"/>
      <c r="AG671" s="7"/>
      <c r="AH671" s="7"/>
    </row>
    <row r="672" spans="25:34" ht="12.75">
      <c r="Y672" s="7"/>
      <c r="Z672" s="7"/>
      <c r="AA672" s="7"/>
      <c r="AB672" s="7"/>
      <c r="AC672" s="7"/>
      <c r="AD672" s="7"/>
      <c r="AE672" s="7"/>
      <c r="AF672" s="7"/>
      <c r="AG672" s="7"/>
      <c r="AH672" s="7"/>
    </row>
    <row r="673" spans="25:34" ht="12.75">
      <c r="Y673" s="7"/>
      <c r="Z673" s="7"/>
      <c r="AA673" s="7"/>
      <c r="AB673" s="7"/>
      <c r="AC673" s="7"/>
      <c r="AD673" s="7"/>
      <c r="AE673" s="7"/>
      <c r="AF673" s="7"/>
      <c r="AG673" s="7"/>
      <c r="AH673" s="7"/>
    </row>
    <row r="674" spans="25:34" ht="12.75">
      <c r="Y674" s="7"/>
      <c r="Z674" s="7"/>
      <c r="AA674" s="7"/>
      <c r="AB674" s="7"/>
      <c r="AC674" s="7"/>
      <c r="AD674" s="7"/>
      <c r="AE674" s="7"/>
      <c r="AF674" s="7"/>
      <c r="AG674" s="7"/>
      <c r="AH674" s="7"/>
    </row>
    <row r="675" spans="25:34" ht="12.75">
      <c r="Y675" s="7"/>
      <c r="Z675" s="7"/>
      <c r="AA675" s="7"/>
      <c r="AB675" s="7"/>
      <c r="AC675" s="7"/>
      <c r="AD675" s="7"/>
      <c r="AE675" s="7"/>
      <c r="AF675" s="7"/>
      <c r="AG675" s="7"/>
      <c r="AH675" s="7"/>
    </row>
    <row r="676" spans="25:34" ht="12.75">
      <c r="Y676" s="7"/>
      <c r="Z676" s="7"/>
      <c r="AA676" s="7"/>
      <c r="AB676" s="7"/>
      <c r="AC676" s="7"/>
      <c r="AD676" s="7"/>
      <c r="AE676" s="7"/>
      <c r="AF676" s="7"/>
      <c r="AG676" s="7"/>
      <c r="AH676" s="7"/>
    </row>
    <row r="677" spans="25:34" ht="12.75">
      <c r="Y677" s="7"/>
      <c r="Z677" s="7"/>
      <c r="AA677" s="7"/>
      <c r="AB677" s="7"/>
      <c r="AC677" s="7"/>
      <c r="AD677" s="7"/>
      <c r="AE677" s="7"/>
      <c r="AF677" s="7"/>
      <c r="AG677" s="7"/>
      <c r="AH677" s="7"/>
    </row>
    <row r="678" spans="25:34" ht="12.75">
      <c r="Y678" s="7"/>
      <c r="Z678" s="7"/>
      <c r="AA678" s="7"/>
      <c r="AB678" s="7"/>
      <c r="AC678" s="7"/>
      <c r="AD678" s="7"/>
      <c r="AE678" s="7"/>
      <c r="AF678" s="7"/>
      <c r="AG678" s="7"/>
      <c r="AH678" s="7"/>
    </row>
    <row r="679" spans="25:34" ht="12.75">
      <c r="Y679" s="7"/>
      <c r="Z679" s="7"/>
      <c r="AA679" s="7"/>
      <c r="AB679" s="7"/>
      <c r="AC679" s="7"/>
      <c r="AD679" s="7"/>
      <c r="AE679" s="7"/>
      <c r="AF679" s="7"/>
      <c r="AG679" s="7"/>
      <c r="AH679" s="7"/>
    </row>
    <row r="680" spans="25:34" ht="12.75">
      <c r="Y680" s="7"/>
      <c r="Z680" s="7"/>
      <c r="AA680" s="7"/>
      <c r="AB680" s="7"/>
      <c r="AC680" s="7"/>
      <c r="AD680" s="7"/>
      <c r="AE680" s="7"/>
      <c r="AF680" s="7"/>
      <c r="AG680" s="7"/>
      <c r="AH680" s="7"/>
    </row>
    <row r="681" spans="25:34" ht="12.75">
      <c r="Y681" s="7"/>
      <c r="Z681" s="7"/>
      <c r="AA681" s="7"/>
      <c r="AB681" s="7"/>
      <c r="AC681" s="7"/>
      <c r="AD681" s="7"/>
      <c r="AE681" s="7"/>
      <c r="AF681" s="7"/>
      <c r="AG681" s="7"/>
      <c r="AH681" s="7"/>
    </row>
    <row r="682" spans="25:34" ht="12.75">
      <c r="Y682" s="7"/>
      <c r="Z682" s="7"/>
      <c r="AA682" s="7"/>
      <c r="AB682" s="7"/>
      <c r="AC682" s="7"/>
      <c r="AD682" s="7"/>
      <c r="AE682" s="7"/>
      <c r="AF682" s="7"/>
      <c r="AG682" s="7"/>
      <c r="AH682" s="7"/>
    </row>
    <row r="683" spans="25:34" ht="12.75">
      <c r="Y683" s="7"/>
      <c r="Z683" s="7"/>
      <c r="AA683" s="7"/>
      <c r="AB683" s="7"/>
      <c r="AC683" s="7"/>
      <c r="AD683" s="7"/>
      <c r="AE683" s="7"/>
      <c r="AF683" s="7"/>
      <c r="AG683" s="7"/>
      <c r="AH683" s="7"/>
    </row>
    <row r="684" spans="25:34" ht="12.75">
      <c r="Y684" s="7"/>
      <c r="Z684" s="7"/>
      <c r="AA684" s="7"/>
      <c r="AB684" s="7"/>
      <c r="AC684" s="7"/>
      <c r="AD684" s="7"/>
      <c r="AE684" s="7"/>
      <c r="AF684" s="7"/>
      <c r="AG684" s="7"/>
      <c r="AH684" s="7"/>
    </row>
    <row r="685" spans="25:34" ht="12.75">
      <c r="Y685" s="7"/>
      <c r="Z685" s="7"/>
      <c r="AA685" s="7"/>
      <c r="AB685" s="7"/>
      <c r="AC685" s="7"/>
      <c r="AD685" s="7"/>
      <c r="AE685" s="7"/>
      <c r="AF685" s="7"/>
      <c r="AG685" s="7"/>
      <c r="AH685" s="7"/>
    </row>
    <row r="686" spans="25:34" ht="12.75">
      <c r="Y686" s="7"/>
      <c r="Z686" s="7"/>
      <c r="AA686" s="7"/>
      <c r="AB686" s="7"/>
      <c r="AC686" s="7"/>
      <c r="AD686" s="7"/>
      <c r="AE686" s="7"/>
      <c r="AF686" s="7"/>
      <c r="AG686" s="7"/>
      <c r="AH686" s="7"/>
    </row>
    <row r="687" spans="25:34" ht="12.75">
      <c r="Y687" s="7"/>
      <c r="Z687" s="7"/>
      <c r="AA687" s="7"/>
      <c r="AB687" s="7"/>
      <c r="AC687" s="7"/>
      <c r="AD687" s="7"/>
      <c r="AE687" s="7"/>
      <c r="AF687" s="7"/>
      <c r="AG687" s="7"/>
      <c r="AH687" s="7"/>
    </row>
    <row r="688" spans="25:34" ht="12.75">
      <c r="Y688" s="7"/>
      <c r="Z688" s="7"/>
      <c r="AA688" s="7"/>
      <c r="AB688" s="7"/>
      <c r="AC688" s="7"/>
      <c r="AD688" s="7"/>
      <c r="AE688" s="7"/>
      <c r="AF688" s="7"/>
      <c r="AG688" s="7"/>
      <c r="AH688" s="7"/>
    </row>
    <row r="689" spans="25:34" ht="12.75">
      <c r="Y689" s="7"/>
      <c r="Z689" s="7"/>
      <c r="AA689" s="7"/>
      <c r="AB689" s="7"/>
      <c r="AC689" s="7"/>
      <c r="AD689" s="7"/>
      <c r="AE689" s="7"/>
      <c r="AF689" s="7"/>
      <c r="AG689" s="7"/>
      <c r="AH689" s="7"/>
    </row>
    <row r="690" spans="25:34" ht="12.75">
      <c r="Y690" s="7"/>
      <c r="Z690" s="7"/>
      <c r="AA690" s="7"/>
      <c r="AB690" s="7"/>
      <c r="AC690" s="7"/>
      <c r="AD690" s="7"/>
      <c r="AE690" s="7"/>
      <c r="AF690" s="7"/>
      <c r="AG690" s="7"/>
      <c r="AH690" s="7"/>
    </row>
    <row r="691" spans="25:34" ht="12.75">
      <c r="Y691" s="7"/>
      <c r="Z691" s="7"/>
      <c r="AA691" s="7"/>
      <c r="AB691" s="7"/>
      <c r="AC691" s="7"/>
      <c r="AD691" s="7"/>
      <c r="AE691" s="7"/>
      <c r="AF691" s="7"/>
      <c r="AG691" s="7"/>
      <c r="AH691" s="7"/>
    </row>
    <row r="692" spans="25:34" ht="12.75">
      <c r="Y692" s="7"/>
      <c r="Z692" s="7"/>
      <c r="AA692" s="7"/>
      <c r="AB692" s="7"/>
      <c r="AC692" s="7"/>
      <c r="AD692" s="7"/>
      <c r="AE692" s="7"/>
      <c r="AF692" s="7"/>
      <c r="AG692" s="7"/>
      <c r="AH692" s="7"/>
    </row>
    <row r="693" spans="25:34" ht="12.75">
      <c r="Y693" s="7"/>
      <c r="Z693" s="7"/>
      <c r="AA693" s="7"/>
      <c r="AB693" s="7"/>
      <c r="AC693" s="7"/>
      <c r="AD693" s="7"/>
      <c r="AE693" s="7"/>
      <c r="AF693" s="7"/>
      <c r="AG693" s="7"/>
      <c r="AH693" s="7"/>
    </row>
    <row r="694" spans="25:34" ht="12.75">
      <c r="Y694" s="7"/>
      <c r="Z694" s="7"/>
      <c r="AA694" s="7"/>
      <c r="AB694" s="7"/>
      <c r="AC694" s="7"/>
      <c r="AD694" s="7"/>
      <c r="AE694" s="7"/>
      <c r="AF694" s="7"/>
      <c r="AG694" s="7"/>
      <c r="AH694" s="7"/>
    </row>
    <row r="695" spans="25:34" ht="12.75">
      <c r="Y695" s="7"/>
      <c r="Z695" s="7"/>
      <c r="AA695" s="7"/>
      <c r="AB695" s="7"/>
      <c r="AC695" s="7"/>
      <c r="AD695" s="7"/>
      <c r="AE695" s="7"/>
      <c r="AF695" s="7"/>
      <c r="AG695" s="7"/>
      <c r="AH695" s="7"/>
    </row>
    <row r="696" spans="25:34" ht="12.75">
      <c r="Y696" s="7"/>
      <c r="Z696" s="7"/>
      <c r="AA696" s="7"/>
      <c r="AB696" s="7"/>
      <c r="AC696" s="7"/>
      <c r="AD696" s="7"/>
      <c r="AE696" s="7"/>
      <c r="AF696" s="7"/>
      <c r="AG696" s="7"/>
      <c r="AH696" s="7"/>
    </row>
    <row r="697" spans="25:34" ht="12.75">
      <c r="Y697" s="7"/>
      <c r="Z697" s="7"/>
      <c r="AA697" s="7"/>
      <c r="AB697" s="7"/>
      <c r="AC697" s="7"/>
      <c r="AD697" s="7"/>
      <c r="AE697" s="7"/>
      <c r="AF697" s="7"/>
      <c r="AG697" s="7"/>
      <c r="AH697" s="7"/>
    </row>
    <row r="698" spans="25:34" ht="12.75">
      <c r="Y698" s="7"/>
      <c r="Z698" s="7"/>
      <c r="AA698" s="7"/>
      <c r="AB698" s="7"/>
      <c r="AC698" s="7"/>
      <c r="AD698" s="7"/>
      <c r="AE698" s="7"/>
      <c r="AF698" s="7"/>
      <c r="AG698" s="7"/>
      <c r="AH698" s="7"/>
    </row>
    <row r="699" spans="25:34" ht="12.75">
      <c r="Y699" s="7"/>
      <c r="Z699" s="7"/>
      <c r="AA699" s="7"/>
      <c r="AB699" s="7"/>
      <c r="AC699" s="7"/>
      <c r="AD699" s="7"/>
      <c r="AE699" s="7"/>
      <c r="AF699" s="7"/>
      <c r="AG699" s="7"/>
      <c r="AH699" s="7"/>
    </row>
    <row r="700" spans="25:34" ht="12.75">
      <c r="Y700" s="7"/>
      <c r="Z700" s="7"/>
      <c r="AA700" s="7"/>
      <c r="AB700" s="7"/>
      <c r="AC700" s="7"/>
      <c r="AD700" s="7"/>
      <c r="AE700" s="7"/>
      <c r="AF700" s="7"/>
      <c r="AG700" s="7"/>
      <c r="AH700" s="7"/>
    </row>
    <row r="701" spans="25:34" ht="12.75">
      <c r="Y701" s="7"/>
      <c r="Z701" s="7"/>
      <c r="AA701" s="7"/>
      <c r="AB701" s="7"/>
      <c r="AC701" s="7"/>
      <c r="AD701" s="7"/>
      <c r="AE701" s="7"/>
      <c r="AF701" s="7"/>
      <c r="AG701" s="7"/>
      <c r="AH701" s="7"/>
    </row>
    <row r="702" spans="25:34" ht="12.75">
      <c r="Y702" s="7"/>
      <c r="Z702" s="7"/>
      <c r="AA702" s="7"/>
      <c r="AB702" s="7"/>
      <c r="AC702" s="7"/>
      <c r="AD702" s="7"/>
      <c r="AE702" s="7"/>
      <c r="AF702" s="7"/>
      <c r="AG702" s="7"/>
      <c r="AH702" s="7"/>
    </row>
    <row r="703" spans="25:34" ht="12.75">
      <c r="Y703" s="7"/>
      <c r="Z703" s="7"/>
      <c r="AA703" s="7"/>
      <c r="AB703" s="7"/>
      <c r="AC703" s="7"/>
      <c r="AD703" s="7"/>
      <c r="AE703" s="7"/>
      <c r="AF703" s="7"/>
      <c r="AG703" s="7"/>
      <c r="AH703" s="7"/>
    </row>
    <row r="704" spans="25:34" ht="12.75">
      <c r="Y704" s="7"/>
      <c r="Z704" s="7"/>
      <c r="AA704" s="7"/>
      <c r="AB704" s="7"/>
      <c r="AC704" s="7"/>
      <c r="AD704" s="7"/>
      <c r="AE704" s="7"/>
      <c r="AF704" s="7"/>
      <c r="AG704" s="7"/>
      <c r="AH704" s="7"/>
    </row>
    <row r="705" spans="25:34" ht="12.75">
      <c r="Y705" s="7"/>
      <c r="Z705" s="7"/>
      <c r="AA705" s="7"/>
      <c r="AB705" s="7"/>
      <c r="AC705" s="7"/>
      <c r="AD705" s="7"/>
      <c r="AE705" s="7"/>
      <c r="AF705" s="7"/>
      <c r="AG705" s="7"/>
      <c r="AH705" s="7"/>
    </row>
    <row r="706" spans="25:34" ht="12.75">
      <c r="Y706" s="7"/>
      <c r="Z706" s="7"/>
      <c r="AA706" s="7"/>
      <c r="AB706" s="7"/>
      <c r="AC706" s="7"/>
      <c r="AD706" s="7"/>
      <c r="AE706" s="7"/>
      <c r="AF706" s="7"/>
      <c r="AG706" s="7"/>
      <c r="AH706" s="7"/>
    </row>
    <row r="707" spans="25:34" ht="12.75">
      <c r="Y707" s="7"/>
      <c r="Z707" s="7"/>
      <c r="AA707" s="7"/>
      <c r="AB707" s="7"/>
      <c r="AC707" s="7"/>
      <c r="AD707" s="7"/>
      <c r="AE707" s="7"/>
      <c r="AF707" s="7"/>
      <c r="AG707" s="7"/>
      <c r="AH707" s="7"/>
    </row>
    <row r="708" spans="25:34" ht="12.75">
      <c r="Y708" s="7"/>
      <c r="Z708" s="7"/>
      <c r="AA708" s="7"/>
      <c r="AB708" s="7"/>
      <c r="AC708" s="7"/>
      <c r="AD708" s="7"/>
      <c r="AE708" s="7"/>
      <c r="AF708" s="7"/>
      <c r="AG708" s="7"/>
      <c r="AH708" s="7"/>
    </row>
    <row r="709" spans="25:34" ht="12.75">
      <c r="Y709" s="7"/>
      <c r="Z709" s="7"/>
      <c r="AA709" s="7"/>
      <c r="AB709" s="7"/>
      <c r="AC709" s="7"/>
      <c r="AD709" s="7"/>
      <c r="AE709" s="7"/>
      <c r="AF709" s="7"/>
      <c r="AG709" s="7"/>
      <c r="AH709" s="7"/>
    </row>
    <row r="710" spans="25:34" ht="12.75">
      <c r="Y710" s="7"/>
      <c r="Z710" s="7"/>
      <c r="AA710" s="7"/>
      <c r="AB710" s="7"/>
      <c r="AC710" s="7"/>
      <c r="AD710" s="7"/>
      <c r="AE710" s="7"/>
      <c r="AF710" s="7"/>
      <c r="AG710" s="7"/>
      <c r="AH710" s="7"/>
    </row>
    <row r="711" spans="25:34" ht="12.75">
      <c r="Y711" s="7"/>
      <c r="Z711" s="7"/>
      <c r="AA711" s="7"/>
      <c r="AB711" s="7"/>
      <c r="AC711" s="7"/>
      <c r="AD711" s="7"/>
      <c r="AE711" s="7"/>
      <c r="AF711" s="7"/>
      <c r="AG711" s="7"/>
      <c r="AH711" s="7"/>
    </row>
    <row r="712" spans="25:34" ht="12.75">
      <c r="Y712" s="7"/>
      <c r="Z712" s="7"/>
      <c r="AA712" s="7"/>
      <c r="AB712" s="7"/>
      <c r="AC712" s="7"/>
      <c r="AD712" s="7"/>
      <c r="AE712" s="7"/>
      <c r="AF712" s="7"/>
      <c r="AG712" s="7"/>
      <c r="AH712" s="7"/>
    </row>
    <row r="713" spans="25:34" ht="12.75">
      <c r="Y713" s="7"/>
      <c r="Z713" s="7"/>
      <c r="AA713" s="7"/>
      <c r="AB713" s="7"/>
      <c r="AC713" s="7"/>
      <c r="AD713" s="7"/>
      <c r="AE713" s="7"/>
      <c r="AF713" s="7"/>
      <c r="AG713" s="7"/>
      <c r="AH713" s="7"/>
    </row>
    <row r="714" spans="25:34" ht="12.75">
      <c r="Y714" s="7"/>
      <c r="Z714" s="7"/>
      <c r="AA714" s="7"/>
      <c r="AB714" s="7"/>
      <c r="AC714" s="7"/>
      <c r="AD714" s="7"/>
      <c r="AE714" s="7"/>
      <c r="AF714" s="7"/>
      <c r="AG714" s="7"/>
      <c r="AH714" s="7"/>
    </row>
    <row r="715" spans="25:34" ht="12.75">
      <c r="Y715" s="7"/>
      <c r="Z715" s="7"/>
      <c r="AA715" s="7"/>
      <c r="AB715" s="7"/>
      <c r="AC715" s="7"/>
      <c r="AD715" s="7"/>
      <c r="AE715" s="7"/>
      <c r="AF715" s="7"/>
      <c r="AG715" s="7"/>
      <c r="AH715" s="7"/>
    </row>
    <row r="716" spans="25:34" ht="12.75">
      <c r="Y716" s="7"/>
      <c r="Z716" s="7"/>
      <c r="AA716" s="7"/>
      <c r="AB716" s="7"/>
      <c r="AC716" s="7"/>
      <c r="AD716" s="7"/>
      <c r="AE716" s="7"/>
      <c r="AF716" s="7"/>
      <c r="AG716" s="7"/>
      <c r="AH716" s="7"/>
    </row>
    <row r="717" spans="25:34" ht="12.75">
      <c r="Y717" s="7"/>
      <c r="Z717" s="7"/>
      <c r="AA717" s="7"/>
      <c r="AB717" s="7"/>
      <c r="AC717" s="7"/>
      <c r="AD717" s="7"/>
      <c r="AE717" s="7"/>
      <c r="AF717" s="7"/>
      <c r="AG717" s="7"/>
      <c r="AH717" s="7"/>
    </row>
    <row r="718" spans="25:34" ht="12.75">
      <c r="Y718" s="7"/>
      <c r="Z718" s="7"/>
      <c r="AA718" s="7"/>
      <c r="AB718" s="7"/>
      <c r="AC718" s="7"/>
      <c r="AD718" s="7"/>
      <c r="AE718" s="7"/>
      <c r="AF718" s="7"/>
      <c r="AG718" s="7"/>
      <c r="AH718" s="7"/>
    </row>
    <row r="719" spans="25:34" ht="12.75">
      <c r="Y719" s="7"/>
      <c r="Z719" s="7"/>
      <c r="AA719" s="7"/>
      <c r="AB719" s="7"/>
      <c r="AC719" s="7"/>
      <c r="AD719" s="7"/>
      <c r="AE719" s="7"/>
      <c r="AF719" s="7"/>
      <c r="AG719" s="7"/>
      <c r="AH719" s="7"/>
    </row>
    <row r="720" spans="25:34" ht="12.75">
      <c r="Y720" s="7"/>
      <c r="Z720" s="7"/>
      <c r="AA720" s="7"/>
      <c r="AB720" s="7"/>
      <c r="AC720" s="7"/>
      <c r="AD720" s="7"/>
      <c r="AE720" s="7"/>
      <c r="AF720" s="7"/>
      <c r="AG720" s="7"/>
      <c r="AH720" s="7"/>
    </row>
    <row r="721" spans="25:34" ht="12.75">
      <c r="Y721" s="7"/>
      <c r="Z721" s="7"/>
      <c r="AA721" s="7"/>
      <c r="AB721" s="7"/>
      <c r="AC721" s="7"/>
      <c r="AD721" s="7"/>
      <c r="AE721" s="7"/>
      <c r="AF721" s="7"/>
      <c r="AG721" s="7"/>
      <c r="AH721" s="7"/>
    </row>
    <row r="722" spans="25:34" ht="12.75">
      <c r="Y722" s="7"/>
      <c r="Z722" s="7"/>
      <c r="AA722" s="7"/>
      <c r="AB722" s="7"/>
      <c r="AC722" s="7"/>
      <c r="AD722" s="7"/>
      <c r="AE722" s="7"/>
      <c r="AF722" s="7"/>
      <c r="AG722" s="7"/>
      <c r="AH722" s="7"/>
    </row>
    <row r="723" spans="25:34" ht="12.75">
      <c r="Y723" s="7"/>
      <c r="Z723" s="7"/>
      <c r="AA723" s="7"/>
      <c r="AB723" s="7"/>
      <c r="AC723" s="7"/>
      <c r="AD723" s="7"/>
      <c r="AE723" s="7"/>
      <c r="AF723" s="7"/>
      <c r="AG723" s="7"/>
      <c r="AH723" s="7"/>
    </row>
    <row r="724" spans="25:34" ht="12.75">
      <c r="Y724" s="7"/>
      <c r="Z724" s="7"/>
      <c r="AA724" s="7"/>
      <c r="AB724" s="7"/>
      <c r="AC724" s="7"/>
      <c r="AD724" s="7"/>
      <c r="AE724" s="7"/>
      <c r="AF724" s="7"/>
      <c r="AG724" s="7"/>
      <c r="AH724" s="7"/>
    </row>
    <row r="725" spans="25:34" ht="12.75">
      <c r="Y725" s="7"/>
      <c r="Z725" s="7"/>
      <c r="AA725" s="7"/>
      <c r="AB725" s="7"/>
      <c r="AC725" s="7"/>
      <c r="AD725" s="7"/>
      <c r="AE725" s="7"/>
      <c r="AF725" s="7"/>
      <c r="AG725" s="7"/>
      <c r="AH725" s="7"/>
    </row>
    <row r="726" spans="25:34" ht="12.75">
      <c r="Y726" s="7"/>
      <c r="Z726" s="7"/>
      <c r="AA726" s="7"/>
      <c r="AB726" s="7"/>
      <c r="AC726" s="7"/>
      <c r="AD726" s="7"/>
      <c r="AE726" s="7"/>
      <c r="AF726" s="7"/>
      <c r="AG726" s="7"/>
      <c r="AH726" s="7"/>
    </row>
    <row r="727" spans="25:34" ht="12.75">
      <c r="Y727" s="7"/>
      <c r="Z727" s="7"/>
      <c r="AA727" s="7"/>
      <c r="AB727" s="7"/>
      <c r="AC727" s="7"/>
      <c r="AD727" s="7"/>
      <c r="AE727" s="7"/>
      <c r="AF727" s="7"/>
      <c r="AG727" s="7"/>
      <c r="AH727" s="7"/>
    </row>
    <row r="728" spans="25:34" ht="12.75">
      <c r="Y728" s="7"/>
      <c r="Z728" s="7"/>
      <c r="AA728" s="7"/>
      <c r="AB728" s="7"/>
      <c r="AC728" s="7"/>
      <c r="AD728" s="7"/>
      <c r="AE728" s="7"/>
      <c r="AF728" s="7"/>
      <c r="AG728" s="7"/>
      <c r="AH728" s="7"/>
    </row>
    <row r="729" spans="25:34" ht="12.75">
      <c r="Y729" s="7"/>
      <c r="Z729" s="7"/>
      <c r="AA729" s="7"/>
      <c r="AB729" s="7"/>
      <c r="AC729" s="7"/>
      <c r="AD729" s="7"/>
      <c r="AE729" s="7"/>
      <c r="AF729" s="7"/>
      <c r="AG729" s="7"/>
      <c r="AH729" s="7"/>
    </row>
    <row r="730" spans="25:34" ht="12.75">
      <c r="Y730" s="7"/>
      <c r="Z730" s="7"/>
      <c r="AA730" s="7"/>
      <c r="AB730" s="7"/>
      <c r="AC730" s="7"/>
      <c r="AD730" s="7"/>
      <c r="AE730" s="7"/>
      <c r="AF730" s="7"/>
      <c r="AG730" s="7"/>
      <c r="AH730" s="7"/>
    </row>
    <row r="731" spans="25:34" ht="12.75">
      <c r="Y731" s="7"/>
      <c r="Z731" s="7"/>
      <c r="AA731" s="7"/>
      <c r="AB731" s="7"/>
      <c r="AC731" s="7"/>
      <c r="AD731" s="7"/>
      <c r="AE731" s="7"/>
      <c r="AF731" s="7"/>
      <c r="AG731" s="7"/>
      <c r="AH731" s="7"/>
    </row>
    <row r="732" spans="25:34" ht="12.75">
      <c r="Y732" s="7"/>
      <c r="Z732" s="7"/>
      <c r="AA732" s="7"/>
      <c r="AB732" s="7"/>
      <c r="AC732" s="7"/>
      <c r="AD732" s="7"/>
      <c r="AE732" s="7"/>
      <c r="AF732" s="7"/>
      <c r="AG732" s="7"/>
      <c r="AH732" s="7"/>
    </row>
    <row r="733" spans="25:34" ht="12.75">
      <c r="Y733" s="7"/>
      <c r="Z733" s="7"/>
      <c r="AA733" s="7"/>
      <c r="AB733" s="7"/>
      <c r="AC733" s="7"/>
      <c r="AD733" s="7"/>
      <c r="AE733" s="7"/>
      <c r="AF733" s="7"/>
      <c r="AG733" s="7"/>
      <c r="AH733" s="7"/>
    </row>
    <row r="734" spans="25:34" ht="12.75">
      <c r="Y734" s="7"/>
      <c r="Z734" s="7"/>
      <c r="AA734" s="7"/>
      <c r="AB734" s="7"/>
      <c r="AC734" s="7"/>
      <c r="AD734" s="7"/>
      <c r="AE734" s="7"/>
      <c r="AF734" s="7"/>
      <c r="AG734" s="7"/>
      <c r="AH734" s="7"/>
    </row>
    <row r="735" spans="25:34" ht="12.75">
      <c r="Y735" s="7"/>
      <c r="Z735" s="7"/>
      <c r="AA735" s="7"/>
      <c r="AB735" s="7"/>
      <c r="AC735" s="7"/>
      <c r="AD735" s="7"/>
      <c r="AE735" s="7"/>
      <c r="AF735" s="7"/>
      <c r="AG735" s="7"/>
      <c r="AH735" s="7"/>
    </row>
    <row r="736" spans="25:34" ht="12.75">
      <c r="Y736" s="7"/>
      <c r="Z736" s="7"/>
      <c r="AA736" s="7"/>
      <c r="AB736" s="7"/>
      <c r="AC736" s="7"/>
      <c r="AD736" s="7"/>
      <c r="AE736" s="7"/>
      <c r="AF736" s="7"/>
      <c r="AG736" s="7"/>
      <c r="AH736" s="7"/>
    </row>
    <row r="737" spans="25:34" ht="12.75">
      <c r="Y737" s="7"/>
      <c r="Z737" s="7"/>
      <c r="AA737" s="7"/>
      <c r="AB737" s="7"/>
      <c r="AC737" s="7"/>
      <c r="AD737" s="7"/>
      <c r="AE737" s="7"/>
      <c r="AF737" s="7"/>
      <c r="AG737" s="7"/>
      <c r="AH737" s="7"/>
    </row>
    <row r="738" spans="25:34" ht="12.75">
      <c r="Y738" s="7"/>
      <c r="Z738" s="7"/>
      <c r="AA738" s="7"/>
      <c r="AB738" s="7"/>
      <c r="AC738" s="7"/>
      <c r="AD738" s="7"/>
      <c r="AE738" s="7"/>
      <c r="AF738" s="7"/>
      <c r="AG738" s="7"/>
      <c r="AH738" s="7"/>
    </row>
    <row r="739" spans="25:34" ht="12.75">
      <c r="Y739" s="7"/>
      <c r="Z739" s="7"/>
      <c r="AA739" s="7"/>
      <c r="AB739" s="7"/>
      <c r="AC739" s="7"/>
      <c r="AD739" s="7"/>
      <c r="AE739" s="7"/>
      <c r="AF739" s="7"/>
      <c r="AG739" s="7"/>
      <c r="AH739" s="7"/>
    </row>
    <row r="740" spans="25:34" ht="12.75">
      <c r="Y740" s="7"/>
      <c r="Z740" s="7"/>
      <c r="AA740" s="7"/>
      <c r="AB740" s="7"/>
      <c r="AC740" s="7"/>
      <c r="AD740" s="7"/>
      <c r="AE740" s="7"/>
      <c r="AF740" s="7"/>
      <c r="AG740" s="7"/>
      <c r="AH740" s="7"/>
    </row>
    <row r="741" spans="25:34" ht="12.75">
      <c r="Y741" s="7"/>
      <c r="Z741" s="7"/>
      <c r="AA741" s="7"/>
      <c r="AB741" s="7"/>
      <c r="AC741" s="7"/>
      <c r="AD741" s="7"/>
      <c r="AE741" s="7"/>
      <c r="AF741" s="7"/>
      <c r="AG741" s="7"/>
      <c r="AH741" s="7"/>
    </row>
    <row r="742" spans="25:34" ht="12.75">
      <c r="Y742" s="7"/>
      <c r="Z742" s="7"/>
      <c r="AA742" s="7"/>
      <c r="AB742" s="7"/>
      <c r="AC742" s="7"/>
      <c r="AD742" s="7"/>
      <c r="AE742" s="7"/>
      <c r="AF742" s="7"/>
      <c r="AG742" s="7"/>
      <c r="AH742" s="7"/>
    </row>
    <row r="743" spans="25:34" ht="12.75">
      <c r="Y743" s="7"/>
      <c r="Z743" s="7"/>
      <c r="AA743" s="7"/>
      <c r="AB743" s="7"/>
      <c r="AC743" s="7"/>
      <c r="AD743" s="7"/>
      <c r="AE743" s="7"/>
      <c r="AF743" s="7"/>
      <c r="AG743" s="7"/>
      <c r="AH743" s="7"/>
    </row>
    <row r="744" spans="25:34" ht="12.75">
      <c r="Y744" s="7"/>
      <c r="Z744" s="7"/>
      <c r="AA744" s="7"/>
      <c r="AB744" s="7"/>
      <c r="AC744" s="7"/>
      <c r="AD744" s="7"/>
      <c r="AE744" s="7"/>
      <c r="AF744" s="7"/>
      <c r="AG744" s="7"/>
      <c r="AH744" s="7"/>
    </row>
    <row r="745" spans="25:34" ht="12.75">
      <c r="Y745" s="7"/>
      <c r="Z745" s="7"/>
      <c r="AA745" s="7"/>
      <c r="AB745" s="7"/>
      <c r="AC745" s="7"/>
      <c r="AD745" s="7"/>
      <c r="AE745" s="7"/>
      <c r="AF745" s="7"/>
      <c r="AG745" s="7"/>
      <c r="AH745" s="7"/>
    </row>
    <row r="746" spans="25:34" ht="12.75">
      <c r="Y746" s="7"/>
      <c r="Z746" s="7"/>
      <c r="AA746" s="7"/>
      <c r="AB746" s="7"/>
      <c r="AC746" s="7"/>
      <c r="AD746" s="7"/>
      <c r="AE746" s="7"/>
      <c r="AF746" s="7"/>
      <c r="AG746" s="7"/>
      <c r="AH746" s="7"/>
    </row>
    <row r="747" spans="25:34" ht="12.75">
      <c r="Y747" s="7"/>
      <c r="Z747" s="7"/>
      <c r="AA747" s="7"/>
      <c r="AB747" s="7"/>
      <c r="AC747" s="7"/>
      <c r="AD747" s="7"/>
      <c r="AE747" s="7"/>
      <c r="AF747" s="7"/>
      <c r="AG747" s="7"/>
      <c r="AH747" s="7"/>
    </row>
    <row r="748" spans="25:34" ht="12.75">
      <c r="Y748" s="7"/>
      <c r="Z748" s="7"/>
      <c r="AA748" s="7"/>
      <c r="AB748" s="7"/>
      <c r="AC748" s="7"/>
      <c r="AD748" s="7"/>
      <c r="AE748" s="7"/>
      <c r="AF748" s="7"/>
      <c r="AG748" s="7"/>
      <c r="AH748" s="7"/>
    </row>
    <row r="749" spans="25:34" ht="12.75">
      <c r="Y749" s="7"/>
      <c r="Z749" s="7"/>
      <c r="AA749" s="7"/>
      <c r="AB749" s="7"/>
      <c r="AC749" s="7"/>
      <c r="AD749" s="7"/>
      <c r="AE749" s="7"/>
      <c r="AF749" s="7"/>
      <c r="AG749" s="7"/>
      <c r="AH749" s="7"/>
    </row>
    <row r="750" spans="25:34" ht="12.75">
      <c r="Y750" s="7"/>
      <c r="Z750" s="7"/>
      <c r="AA750" s="7"/>
      <c r="AB750" s="7"/>
      <c r="AC750" s="7"/>
      <c r="AD750" s="7"/>
      <c r="AE750" s="7"/>
      <c r="AF750" s="7"/>
      <c r="AG750" s="7"/>
      <c r="AH750" s="7"/>
    </row>
    <row r="751" spans="25:34" ht="12.75">
      <c r="Y751" s="7"/>
      <c r="Z751" s="7"/>
      <c r="AA751" s="7"/>
      <c r="AB751" s="7"/>
      <c r="AC751" s="7"/>
      <c r="AD751" s="7"/>
      <c r="AE751" s="7"/>
      <c r="AF751" s="7"/>
      <c r="AG751" s="7"/>
      <c r="AH751" s="7"/>
    </row>
    <row r="752" spans="25:34" ht="12.75">
      <c r="Y752" s="7"/>
      <c r="Z752" s="7"/>
      <c r="AA752" s="7"/>
      <c r="AB752" s="7"/>
      <c r="AC752" s="7"/>
      <c r="AD752" s="7"/>
      <c r="AE752" s="7"/>
      <c r="AF752" s="7"/>
      <c r="AG752" s="7"/>
      <c r="AH752" s="7"/>
    </row>
    <row r="753" spans="25:34" ht="12.75">
      <c r="Y753" s="7"/>
      <c r="Z753" s="7"/>
      <c r="AA753" s="7"/>
      <c r="AB753" s="7"/>
      <c r="AC753" s="7"/>
      <c r="AD753" s="7"/>
      <c r="AE753" s="7"/>
      <c r="AF753" s="7"/>
      <c r="AG753" s="7"/>
      <c r="AH753" s="7"/>
    </row>
    <row r="754" spans="25:34" ht="12.75">
      <c r="Y754" s="7"/>
      <c r="Z754" s="7"/>
      <c r="AA754" s="7"/>
      <c r="AB754" s="7"/>
      <c r="AC754" s="7"/>
      <c r="AD754" s="7"/>
      <c r="AE754" s="7"/>
      <c r="AF754" s="7"/>
      <c r="AG754" s="7"/>
      <c r="AH754" s="7"/>
    </row>
    <row r="755" spans="25:34" ht="12.75">
      <c r="Y755" s="7"/>
      <c r="Z755" s="7"/>
      <c r="AA755" s="7"/>
      <c r="AB755" s="7"/>
      <c r="AC755" s="7"/>
      <c r="AD755" s="7"/>
      <c r="AE755" s="7"/>
      <c r="AF755" s="7"/>
      <c r="AG755" s="7"/>
      <c r="AH755" s="7"/>
    </row>
    <row r="756" spans="25:34" ht="12.75">
      <c r="Y756" s="7"/>
      <c r="Z756" s="7"/>
      <c r="AA756" s="7"/>
      <c r="AB756" s="7"/>
      <c r="AC756" s="7"/>
      <c r="AD756" s="7"/>
      <c r="AE756" s="7"/>
      <c r="AF756" s="7"/>
      <c r="AG756" s="7"/>
      <c r="AH756" s="7"/>
    </row>
    <row r="757" spans="25:34" ht="12.75">
      <c r="Y757" s="7"/>
      <c r="Z757" s="7"/>
      <c r="AA757" s="7"/>
      <c r="AB757" s="7"/>
      <c r="AC757" s="7"/>
      <c r="AD757" s="7"/>
      <c r="AE757" s="7"/>
      <c r="AF757" s="7"/>
      <c r="AG757" s="7"/>
      <c r="AH757" s="7"/>
    </row>
    <row r="758" spans="25:34" ht="12.75">
      <c r="Y758" s="7"/>
      <c r="Z758" s="7"/>
      <c r="AA758" s="7"/>
      <c r="AB758" s="7"/>
      <c r="AC758" s="7"/>
      <c r="AD758" s="7"/>
      <c r="AE758" s="7"/>
      <c r="AF758" s="7"/>
      <c r="AG758" s="7"/>
      <c r="AH758" s="7"/>
    </row>
    <row r="759" spans="25:34" ht="12.75">
      <c r="Y759" s="7"/>
      <c r="Z759" s="7"/>
      <c r="AA759" s="7"/>
      <c r="AB759" s="7"/>
      <c r="AC759" s="7"/>
      <c r="AD759" s="7"/>
      <c r="AE759" s="7"/>
      <c r="AF759" s="7"/>
      <c r="AG759" s="7"/>
      <c r="AH759" s="7"/>
    </row>
    <row r="760" spans="25:34" ht="12.75">
      <c r="Y760" s="7"/>
      <c r="Z760" s="7"/>
      <c r="AA760" s="7"/>
      <c r="AB760" s="7"/>
      <c r="AC760" s="7"/>
      <c r="AD760" s="7"/>
      <c r="AE760" s="7"/>
      <c r="AF760" s="7"/>
      <c r="AG760" s="7"/>
      <c r="AH760" s="7"/>
    </row>
    <row r="761" spans="25:34" ht="12.75">
      <c r="Y761" s="7"/>
      <c r="Z761" s="7"/>
      <c r="AA761" s="7"/>
      <c r="AB761" s="7"/>
      <c r="AC761" s="7"/>
      <c r="AD761" s="7"/>
      <c r="AE761" s="7"/>
      <c r="AF761" s="7"/>
      <c r="AG761" s="7"/>
      <c r="AH761" s="7"/>
    </row>
    <row r="762" spans="25:34" ht="12.75">
      <c r="Y762" s="7"/>
      <c r="Z762" s="7"/>
      <c r="AA762" s="7"/>
      <c r="AB762" s="7"/>
      <c r="AC762" s="7"/>
      <c r="AD762" s="7"/>
      <c r="AE762" s="7"/>
      <c r="AF762" s="7"/>
      <c r="AG762" s="7"/>
      <c r="AH762" s="7"/>
    </row>
    <row r="763" spans="25:34" ht="12.75">
      <c r="Y763" s="7"/>
      <c r="Z763" s="7"/>
      <c r="AA763" s="7"/>
      <c r="AB763" s="7"/>
      <c r="AC763" s="7"/>
      <c r="AD763" s="7"/>
      <c r="AE763" s="7"/>
      <c r="AF763" s="7"/>
      <c r="AG763" s="7"/>
      <c r="AH763" s="7"/>
    </row>
    <row r="764" spans="25:34" ht="12.75">
      <c r="Y764" s="7"/>
      <c r="Z764" s="7"/>
      <c r="AA764" s="7"/>
      <c r="AB764" s="7"/>
      <c r="AC764" s="7"/>
      <c r="AD764" s="7"/>
      <c r="AE764" s="7"/>
      <c r="AF764" s="7"/>
      <c r="AG764" s="7"/>
      <c r="AH764" s="7"/>
    </row>
    <row r="765" spans="25:34" ht="12.75">
      <c r="Y765" s="7"/>
      <c r="Z765" s="7"/>
      <c r="AA765" s="7"/>
      <c r="AB765" s="7"/>
      <c r="AC765" s="7"/>
      <c r="AD765" s="7"/>
      <c r="AE765" s="7"/>
      <c r="AF765" s="7"/>
      <c r="AG765" s="7"/>
      <c r="AH765" s="7"/>
    </row>
    <row r="766" spans="25:34" ht="12.75">
      <c r="Y766" s="7"/>
      <c r="Z766" s="7"/>
      <c r="AA766" s="7"/>
      <c r="AB766" s="7"/>
      <c r="AC766" s="7"/>
      <c r="AD766" s="7"/>
      <c r="AE766" s="7"/>
      <c r="AF766" s="7"/>
      <c r="AG766" s="7"/>
      <c r="AH766" s="7"/>
    </row>
    <row r="767" spans="25:34" ht="12.75">
      <c r="Y767" s="7"/>
      <c r="Z767" s="7"/>
      <c r="AA767" s="7"/>
      <c r="AB767" s="7"/>
      <c r="AC767" s="7"/>
      <c r="AD767" s="7"/>
      <c r="AE767" s="7"/>
      <c r="AF767" s="7"/>
      <c r="AG767" s="7"/>
      <c r="AH767" s="7"/>
    </row>
    <row r="768" spans="25:34" ht="12.75">
      <c r="Y768" s="7"/>
      <c r="Z768" s="7"/>
      <c r="AA768" s="7"/>
      <c r="AB768" s="7"/>
      <c r="AC768" s="7"/>
      <c r="AD768" s="7"/>
      <c r="AE768" s="7"/>
      <c r="AF768" s="7"/>
      <c r="AG768" s="7"/>
      <c r="AH768" s="7"/>
    </row>
    <row r="769" spans="25:34" ht="12.75">
      <c r="Y769" s="7"/>
      <c r="Z769" s="7"/>
      <c r="AA769" s="7"/>
      <c r="AB769" s="7"/>
      <c r="AC769" s="7"/>
      <c r="AD769" s="7"/>
      <c r="AE769" s="7"/>
      <c r="AF769" s="7"/>
      <c r="AG769" s="7"/>
      <c r="AH769" s="7"/>
    </row>
    <row r="770" spans="25:34" ht="12.75">
      <c r="Y770" s="7"/>
      <c r="Z770" s="7"/>
      <c r="AA770" s="7"/>
      <c r="AB770" s="7"/>
      <c r="AC770" s="7"/>
      <c r="AD770" s="7"/>
      <c r="AE770" s="7"/>
      <c r="AF770" s="7"/>
      <c r="AG770" s="7"/>
      <c r="AH770" s="7"/>
    </row>
    <row r="771" spans="25:34" ht="12.75">
      <c r="Y771" s="7"/>
      <c r="Z771" s="7"/>
      <c r="AA771" s="7"/>
      <c r="AB771" s="7"/>
      <c r="AC771" s="7"/>
      <c r="AD771" s="7"/>
      <c r="AE771" s="7"/>
      <c r="AF771" s="7"/>
      <c r="AG771" s="7"/>
      <c r="AH771" s="7"/>
    </row>
    <row r="772" spans="25:34" ht="12.75">
      <c r="Y772" s="7"/>
      <c r="Z772" s="7"/>
      <c r="AA772" s="7"/>
      <c r="AB772" s="7"/>
      <c r="AC772" s="7"/>
      <c r="AD772" s="7"/>
      <c r="AE772" s="7"/>
      <c r="AF772" s="7"/>
      <c r="AG772" s="7"/>
      <c r="AH772" s="7"/>
    </row>
    <row r="773" spans="25:34" ht="12.75">
      <c r="Y773" s="7"/>
      <c r="Z773" s="7"/>
      <c r="AA773" s="7"/>
      <c r="AB773" s="7"/>
      <c r="AC773" s="7"/>
      <c r="AD773" s="7"/>
      <c r="AE773" s="7"/>
      <c r="AF773" s="7"/>
      <c r="AG773" s="7"/>
      <c r="AH773" s="7"/>
    </row>
    <row r="774" spans="25:34" ht="12.75">
      <c r="Y774" s="7"/>
      <c r="Z774" s="7"/>
      <c r="AA774" s="7"/>
      <c r="AB774" s="7"/>
      <c r="AC774" s="7"/>
      <c r="AD774" s="7"/>
      <c r="AE774" s="7"/>
      <c r="AF774" s="7"/>
      <c r="AG774" s="7"/>
      <c r="AH774" s="7"/>
    </row>
    <row r="775" spans="25:34" ht="12.75">
      <c r="Y775" s="7"/>
      <c r="Z775" s="7"/>
      <c r="AA775" s="7"/>
      <c r="AB775" s="7"/>
      <c r="AC775" s="7"/>
      <c r="AD775" s="7"/>
      <c r="AE775" s="7"/>
      <c r="AF775" s="7"/>
      <c r="AG775" s="7"/>
      <c r="AH775" s="7"/>
    </row>
    <row r="776" spans="25:34" ht="12.75">
      <c r="Y776" s="7"/>
      <c r="Z776" s="7"/>
      <c r="AA776" s="7"/>
      <c r="AB776" s="7"/>
      <c r="AC776" s="7"/>
      <c r="AD776" s="7"/>
      <c r="AE776" s="7"/>
      <c r="AF776" s="7"/>
      <c r="AG776" s="7"/>
      <c r="AH776" s="7"/>
    </row>
    <row r="777" spans="25:34" ht="12.75">
      <c r="Y777" s="7"/>
      <c r="Z777" s="7"/>
      <c r="AA777" s="7"/>
      <c r="AB777" s="7"/>
      <c r="AC777" s="7"/>
      <c r="AD777" s="7"/>
      <c r="AE777" s="7"/>
      <c r="AF777" s="7"/>
      <c r="AG777" s="7"/>
      <c r="AH777" s="7"/>
    </row>
    <row r="778" spans="25:34" ht="12.75">
      <c r="Y778" s="7"/>
      <c r="Z778" s="7"/>
      <c r="AA778" s="7"/>
      <c r="AB778" s="7"/>
      <c r="AC778" s="7"/>
      <c r="AD778" s="7"/>
      <c r="AE778" s="7"/>
      <c r="AF778" s="7"/>
      <c r="AG778" s="7"/>
      <c r="AH778" s="7"/>
    </row>
    <row r="779" spans="25:34" ht="12.75">
      <c r="Y779" s="7"/>
      <c r="Z779" s="7"/>
      <c r="AA779" s="7"/>
      <c r="AB779" s="7"/>
      <c r="AC779" s="7"/>
      <c r="AD779" s="7"/>
      <c r="AE779" s="7"/>
      <c r="AF779" s="7"/>
      <c r="AG779" s="7"/>
      <c r="AH779" s="7"/>
    </row>
    <row r="780" spans="25:34" ht="12.75">
      <c r="Y780" s="7"/>
      <c r="Z780" s="7"/>
      <c r="AA780" s="7"/>
      <c r="AB780" s="7"/>
      <c r="AC780" s="7"/>
      <c r="AD780" s="7"/>
      <c r="AE780" s="7"/>
      <c r="AF780" s="7"/>
      <c r="AG780" s="7"/>
      <c r="AH780" s="7"/>
    </row>
    <row r="781" spans="25:34" ht="12.75">
      <c r="Y781" s="7"/>
      <c r="Z781" s="7"/>
      <c r="AA781" s="7"/>
      <c r="AB781" s="7"/>
      <c r="AC781" s="7"/>
      <c r="AD781" s="7"/>
      <c r="AE781" s="7"/>
      <c r="AF781" s="7"/>
      <c r="AG781" s="7"/>
      <c r="AH781" s="7"/>
    </row>
    <row r="782" spans="25:34" ht="12.75">
      <c r="Y782" s="7"/>
      <c r="Z782" s="7"/>
      <c r="AA782" s="7"/>
      <c r="AB782" s="7"/>
      <c r="AC782" s="7"/>
      <c r="AD782" s="7"/>
      <c r="AE782" s="7"/>
      <c r="AF782" s="7"/>
      <c r="AG782" s="7"/>
      <c r="AH782" s="7"/>
    </row>
    <row r="783" spans="25:34" ht="12.75">
      <c r="Y783" s="7"/>
      <c r="Z783" s="7"/>
      <c r="AA783" s="7"/>
      <c r="AB783" s="7"/>
      <c r="AC783" s="7"/>
      <c r="AD783" s="7"/>
      <c r="AE783" s="7"/>
      <c r="AF783" s="7"/>
      <c r="AG783" s="7"/>
      <c r="AH783" s="7"/>
    </row>
    <row r="784" spans="25:34" ht="12.75">
      <c r="Y784" s="7"/>
      <c r="Z784" s="7"/>
      <c r="AA784" s="7"/>
      <c r="AB784" s="7"/>
      <c r="AC784" s="7"/>
      <c r="AD784" s="7"/>
      <c r="AE784" s="7"/>
      <c r="AF784" s="7"/>
      <c r="AG784" s="7"/>
      <c r="AH784" s="7"/>
    </row>
    <row r="785" spans="25:34" ht="12.75">
      <c r="Y785" s="7"/>
      <c r="Z785" s="7"/>
      <c r="AA785" s="7"/>
      <c r="AB785" s="7"/>
      <c r="AC785" s="7"/>
      <c r="AD785" s="7"/>
      <c r="AE785" s="7"/>
      <c r="AF785" s="7"/>
      <c r="AG785" s="7"/>
      <c r="AH785" s="7"/>
    </row>
    <row r="786" spans="25:34" ht="12.75">
      <c r="Y786" s="7"/>
      <c r="Z786" s="7"/>
      <c r="AA786" s="7"/>
      <c r="AB786" s="7"/>
      <c r="AC786" s="7"/>
      <c r="AD786" s="7"/>
      <c r="AE786" s="7"/>
      <c r="AF786" s="7"/>
      <c r="AG786" s="7"/>
      <c r="AH786" s="7"/>
    </row>
    <row r="787" spans="25:34" ht="12.75">
      <c r="Y787" s="7"/>
      <c r="Z787" s="7"/>
      <c r="AA787" s="7"/>
      <c r="AB787" s="7"/>
      <c r="AC787" s="7"/>
      <c r="AD787" s="7"/>
      <c r="AE787" s="7"/>
      <c r="AF787" s="7"/>
      <c r="AG787" s="7"/>
      <c r="AH787" s="7"/>
    </row>
    <row r="788" spans="25:34" ht="12.75">
      <c r="Y788" s="7"/>
      <c r="Z788" s="7"/>
      <c r="AA788" s="7"/>
      <c r="AB788" s="7"/>
      <c r="AC788" s="7"/>
      <c r="AD788" s="7"/>
      <c r="AE788" s="7"/>
      <c r="AF788" s="7"/>
      <c r="AG788" s="7"/>
      <c r="AH788" s="7"/>
    </row>
    <row r="789" spans="25:34" ht="12.75">
      <c r="Y789" s="7"/>
      <c r="Z789" s="7"/>
      <c r="AA789" s="7"/>
      <c r="AB789" s="7"/>
      <c r="AC789" s="7"/>
      <c r="AD789" s="7"/>
      <c r="AE789" s="7"/>
      <c r="AF789" s="7"/>
      <c r="AG789" s="7"/>
      <c r="AH789" s="7"/>
    </row>
    <row r="790" spans="25:34" ht="12.75">
      <c r="Y790" s="7"/>
      <c r="Z790" s="7"/>
      <c r="AA790" s="7"/>
      <c r="AB790" s="7"/>
      <c r="AC790" s="7"/>
      <c r="AD790" s="7"/>
      <c r="AE790" s="7"/>
      <c r="AF790" s="7"/>
      <c r="AG790" s="7"/>
      <c r="AH790" s="7"/>
    </row>
    <row r="791" spans="25:34" ht="12.75">
      <c r="Y791" s="7"/>
      <c r="Z791" s="7"/>
      <c r="AA791" s="7"/>
      <c r="AB791" s="7"/>
      <c r="AC791" s="7"/>
      <c r="AD791" s="7"/>
      <c r="AE791" s="7"/>
      <c r="AF791" s="7"/>
      <c r="AG791" s="7"/>
      <c r="AH791" s="7"/>
    </row>
    <row r="792" spans="25:34" ht="12.75">
      <c r="Y792" s="7"/>
      <c r="Z792" s="7"/>
      <c r="AA792" s="7"/>
      <c r="AB792" s="7"/>
      <c r="AC792" s="7"/>
      <c r="AD792" s="7"/>
      <c r="AE792" s="7"/>
      <c r="AF792" s="7"/>
      <c r="AG792" s="7"/>
      <c r="AH792" s="7"/>
    </row>
    <row r="793" spans="25:34" ht="12.75">
      <c r="Y793" s="7"/>
      <c r="Z793" s="7"/>
      <c r="AA793" s="7"/>
      <c r="AB793" s="7"/>
      <c r="AC793" s="7"/>
      <c r="AD793" s="7"/>
      <c r="AE793" s="7"/>
      <c r="AF793" s="7"/>
      <c r="AG793" s="7"/>
      <c r="AH793" s="7"/>
    </row>
    <row r="794" spans="25:34" ht="12.75">
      <c r="Y794" s="7"/>
      <c r="Z794" s="7"/>
      <c r="AA794" s="7"/>
      <c r="AB794" s="7"/>
      <c r="AC794" s="7"/>
      <c r="AD794" s="7"/>
      <c r="AE794" s="7"/>
      <c r="AF794" s="7"/>
      <c r="AG794" s="7"/>
      <c r="AH794" s="7"/>
    </row>
    <row r="795" spans="25:34" ht="12.75">
      <c r="Y795" s="7"/>
      <c r="Z795" s="7"/>
      <c r="AA795" s="7"/>
      <c r="AB795" s="7"/>
      <c r="AC795" s="7"/>
      <c r="AD795" s="7"/>
      <c r="AE795" s="7"/>
      <c r="AF795" s="7"/>
      <c r="AG795" s="7"/>
      <c r="AH795" s="7"/>
    </row>
    <row r="796" spans="25:34" ht="12.75">
      <c r="Y796" s="7"/>
      <c r="Z796" s="7"/>
      <c r="AA796" s="7"/>
      <c r="AB796" s="7"/>
      <c r="AC796" s="7"/>
      <c r="AD796" s="7"/>
      <c r="AE796" s="7"/>
      <c r="AF796" s="7"/>
      <c r="AG796" s="7"/>
      <c r="AH796" s="7"/>
    </row>
    <row r="797" spans="25:34" ht="12.75">
      <c r="Y797" s="7"/>
      <c r="Z797" s="7"/>
      <c r="AA797" s="7"/>
      <c r="AB797" s="7"/>
      <c r="AC797" s="7"/>
      <c r="AD797" s="7"/>
      <c r="AE797" s="7"/>
      <c r="AF797" s="7"/>
      <c r="AG797" s="7"/>
      <c r="AH797" s="7"/>
    </row>
    <row r="798" spans="25:34" ht="12.75">
      <c r="Y798" s="7"/>
      <c r="Z798" s="7"/>
      <c r="AA798" s="7"/>
      <c r="AB798" s="7"/>
      <c r="AC798" s="7"/>
      <c r="AD798" s="7"/>
      <c r="AE798" s="7"/>
      <c r="AF798" s="7"/>
      <c r="AG798" s="7"/>
      <c r="AH798" s="7"/>
    </row>
    <row r="799" spans="25:34" ht="12.75">
      <c r="Y799" s="7"/>
      <c r="Z799" s="7"/>
      <c r="AA799" s="7"/>
      <c r="AB799" s="7"/>
      <c r="AC799" s="7"/>
      <c r="AD799" s="7"/>
      <c r="AE799" s="7"/>
      <c r="AF799" s="7"/>
      <c r="AG799" s="7"/>
      <c r="AH799" s="7"/>
    </row>
    <row r="800" spans="25:34" ht="12.75">
      <c r="Y800" s="7"/>
      <c r="Z800" s="7"/>
      <c r="AA800" s="7"/>
      <c r="AB800" s="7"/>
      <c r="AC800" s="7"/>
      <c r="AD800" s="7"/>
      <c r="AE800" s="7"/>
      <c r="AF800" s="7"/>
      <c r="AG800" s="7"/>
      <c r="AH800" s="7"/>
    </row>
    <row r="801" spans="25:34" ht="12.75">
      <c r="Y801" s="7"/>
      <c r="Z801" s="7"/>
      <c r="AA801" s="7"/>
      <c r="AB801" s="7"/>
      <c r="AC801" s="7"/>
      <c r="AD801" s="7"/>
      <c r="AE801" s="7"/>
      <c r="AF801" s="7"/>
      <c r="AG801" s="7"/>
      <c r="AH801" s="7"/>
    </row>
    <row r="802" spans="25:34" ht="12.75">
      <c r="Y802" s="7"/>
      <c r="Z802" s="7"/>
      <c r="AA802" s="7"/>
      <c r="AB802" s="7"/>
      <c r="AC802" s="7"/>
      <c r="AD802" s="7"/>
      <c r="AE802" s="7"/>
      <c r="AF802" s="7"/>
      <c r="AG802" s="7"/>
      <c r="AH802" s="7"/>
    </row>
    <row r="803" spans="25:34" ht="12.75">
      <c r="Y803" s="7"/>
      <c r="Z803" s="7"/>
      <c r="AA803" s="7"/>
      <c r="AB803" s="7"/>
      <c r="AC803" s="7"/>
      <c r="AD803" s="7"/>
      <c r="AE803" s="7"/>
      <c r="AF803" s="7"/>
      <c r="AG803" s="7"/>
      <c r="AH803" s="7"/>
    </row>
    <row r="804" spans="25:34" ht="12.75">
      <c r="Y804" s="7"/>
      <c r="Z804" s="7"/>
      <c r="AA804" s="7"/>
      <c r="AB804" s="7"/>
      <c r="AC804" s="7"/>
      <c r="AD804" s="7"/>
      <c r="AE804" s="7"/>
      <c r="AF804" s="7"/>
      <c r="AG804" s="7"/>
      <c r="AH804" s="7"/>
    </row>
    <row r="805" spans="25:34" ht="12.75">
      <c r="Y805" s="7"/>
      <c r="Z805" s="7"/>
      <c r="AA805" s="7"/>
      <c r="AB805" s="7"/>
      <c r="AC805" s="7"/>
      <c r="AD805" s="7"/>
      <c r="AE805" s="7"/>
      <c r="AF805" s="7"/>
      <c r="AG805" s="7"/>
      <c r="AH805" s="7"/>
    </row>
    <row r="806" spans="25:34" ht="12.75">
      <c r="Y806" s="7"/>
      <c r="Z806" s="7"/>
      <c r="AA806" s="7"/>
      <c r="AB806" s="7"/>
      <c r="AC806" s="7"/>
      <c r="AD806" s="7"/>
      <c r="AE806" s="7"/>
      <c r="AF806" s="7"/>
      <c r="AG806" s="7"/>
      <c r="AH806" s="7"/>
    </row>
    <row r="807" spans="25:34" ht="12.75">
      <c r="Y807" s="7"/>
      <c r="Z807" s="7"/>
      <c r="AA807" s="7"/>
      <c r="AB807" s="7"/>
      <c r="AC807" s="7"/>
      <c r="AD807" s="7"/>
      <c r="AE807" s="7"/>
      <c r="AF807" s="7"/>
      <c r="AG807" s="7"/>
      <c r="AH807" s="7"/>
    </row>
    <row r="808" spans="25:34" ht="12.75">
      <c r="Y808" s="7"/>
      <c r="Z808" s="7"/>
      <c r="AA808" s="7"/>
      <c r="AB808" s="7"/>
      <c r="AC808" s="7"/>
      <c r="AD808" s="7"/>
      <c r="AE808" s="7"/>
      <c r="AF808" s="7"/>
      <c r="AG808" s="7"/>
      <c r="AH808" s="7"/>
    </row>
    <row r="809" spans="25:34" ht="12.75">
      <c r="Y809" s="7"/>
      <c r="Z809" s="7"/>
      <c r="AA809" s="7"/>
      <c r="AB809" s="7"/>
      <c r="AC809" s="7"/>
      <c r="AD809" s="7"/>
      <c r="AE809" s="7"/>
      <c r="AF809" s="7"/>
      <c r="AG809" s="7"/>
      <c r="AH809" s="7"/>
    </row>
    <row r="810" spans="25:34" ht="12.75">
      <c r="Y810" s="7"/>
      <c r="Z810" s="7"/>
      <c r="AA810" s="7"/>
      <c r="AB810" s="7"/>
      <c r="AC810" s="7"/>
      <c r="AD810" s="7"/>
      <c r="AE810" s="7"/>
      <c r="AF810" s="7"/>
      <c r="AG810" s="7"/>
      <c r="AH810" s="7"/>
    </row>
    <row r="811" spans="25:34" ht="12.75">
      <c r="Y811" s="7"/>
      <c r="Z811" s="7"/>
      <c r="AA811" s="7"/>
      <c r="AB811" s="7"/>
      <c r="AC811" s="7"/>
      <c r="AD811" s="7"/>
      <c r="AE811" s="7"/>
      <c r="AF811" s="7"/>
      <c r="AG811" s="7"/>
      <c r="AH811" s="7"/>
    </row>
    <row r="812" spans="25:34" ht="12.75">
      <c r="Y812" s="7"/>
      <c r="Z812" s="7"/>
      <c r="AA812" s="7"/>
      <c r="AB812" s="7"/>
      <c r="AC812" s="7"/>
      <c r="AD812" s="7"/>
      <c r="AE812" s="7"/>
      <c r="AF812" s="7"/>
      <c r="AG812" s="7"/>
      <c r="AH812" s="7"/>
    </row>
    <row r="813" spans="25:34" ht="12.75">
      <c r="Y813" s="7"/>
      <c r="Z813" s="7"/>
      <c r="AA813" s="7"/>
      <c r="AB813" s="7"/>
      <c r="AC813" s="7"/>
      <c r="AD813" s="7"/>
      <c r="AE813" s="7"/>
      <c r="AF813" s="7"/>
      <c r="AG813" s="7"/>
      <c r="AH813" s="7"/>
    </row>
    <row r="814" spans="25:34" ht="12.75">
      <c r="Y814" s="7"/>
      <c r="Z814" s="7"/>
      <c r="AA814" s="7"/>
      <c r="AB814" s="7"/>
      <c r="AC814" s="7"/>
      <c r="AD814" s="7"/>
      <c r="AE814" s="7"/>
      <c r="AF814" s="7"/>
      <c r="AG814" s="7"/>
      <c r="AH814" s="7"/>
    </row>
    <row r="815" spans="25:34" ht="12.75">
      <c r="Y815" s="7"/>
      <c r="Z815" s="7"/>
      <c r="AA815" s="7"/>
      <c r="AB815" s="7"/>
      <c r="AC815" s="7"/>
      <c r="AD815" s="7"/>
      <c r="AE815" s="7"/>
      <c r="AF815" s="7"/>
      <c r="AG815" s="7"/>
      <c r="AH815" s="7"/>
    </row>
    <row r="816" spans="25:34" ht="12.75">
      <c r="Y816" s="7"/>
      <c r="Z816" s="7"/>
      <c r="AA816" s="7"/>
      <c r="AB816" s="7"/>
      <c r="AC816" s="7"/>
      <c r="AD816" s="7"/>
      <c r="AE816" s="7"/>
      <c r="AF816" s="7"/>
      <c r="AG816" s="7"/>
      <c r="AH816" s="7"/>
    </row>
    <row r="817" spans="25:34" ht="12.75">
      <c r="Y817" s="7"/>
      <c r="Z817" s="7"/>
      <c r="AA817" s="7"/>
      <c r="AB817" s="7"/>
      <c r="AC817" s="7"/>
      <c r="AD817" s="7"/>
      <c r="AE817" s="7"/>
      <c r="AF817" s="7"/>
      <c r="AG817" s="7"/>
      <c r="AH817" s="7"/>
    </row>
    <row r="818" spans="25:34" ht="12.75">
      <c r="Y818" s="7"/>
      <c r="Z818" s="7"/>
      <c r="AA818" s="7"/>
      <c r="AB818" s="7"/>
      <c r="AC818" s="7"/>
      <c r="AD818" s="7"/>
      <c r="AE818" s="7"/>
      <c r="AF818" s="7"/>
      <c r="AG818" s="7"/>
      <c r="AH818" s="7"/>
    </row>
    <row r="819" spans="25:34" ht="12.75">
      <c r="Y819" s="7"/>
      <c r="Z819" s="7"/>
      <c r="AA819" s="7"/>
      <c r="AB819" s="7"/>
      <c r="AC819" s="7"/>
      <c r="AD819" s="7"/>
      <c r="AE819" s="7"/>
      <c r="AF819" s="7"/>
      <c r="AG819" s="7"/>
      <c r="AH819" s="7"/>
    </row>
    <row r="820" spans="25:34" ht="12.75">
      <c r="Y820" s="7"/>
      <c r="Z820" s="7"/>
      <c r="AA820" s="7"/>
      <c r="AB820" s="7"/>
      <c r="AC820" s="7"/>
      <c r="AD820" s="7"/>
      <c r="AE820" s="7"/>
      <c r="AF820" s="7"/>
      <c r="AG820" s="7"/>
      <c r="AH820" s="7"/>
    </row>
    <row r="821" spans="25:34" ht="12.75">
      <c r="Y821" s="7"/>
      <c r="Z821" s="7"/>
      <c r="AA821" s="7"/>
      <c r="AB821" s="7"/>
      <c r="AC821" s="7"/>
      <c r="AD821" s="7"/>
      <c r="AE821" s="7"/>
      <c r="AF821" s="7"/>
      <c r="AG821" s="7"/>
      <c r="AH821" s="7"/>
    </row>
    <row r="822" spans="25:34" ht="12.75">
      <c r="Y822" s="7"/>
      <c r="Z822" s="7"/>
      <c r="AA822" s="7"/>
      <c r="AB822" s="7"/>
      <c r="AC822" s="7"/>
      <c r="AD822" s="7"/>
      <c r="AE822" s="7"/>
      <c r="AF822" s="7"/>
      <c r="AG822" s="7"/>
      <c r="AH822" s="7"/>
    </row>
    <row r="823" spans="25:34" ht="12.75">
      <c r="Y823" s="7"/>
      <c r="Z823" s="7"/>
      <c r="AA823" s="7"/>
      <c r="AB823" s="7"/>
      <c r="AC823" s="7"/>
      <c r="AD823" s="7"/>
      <c r="AE823" s="7"/>
      <c r="AF823" s="7"/>
      <c r="AG823" s="7"/>
      <c r="AH823" s="7"/>
    </row>
    <row r="824" spans="25:34" ht="12.75">
      <c r="Y824" s="7"/>
      <c r="Z824" s="7"/>
      <c r="AA824" s="7"/>
      <c r="AB824" s="7"/>
      <c r="AC824" s="7"/>
      <c r="AD824" s="7"/>
      <c r="AE824" s="7"/>
      <c r="AF824" s="7"/>
      <c r="AG824" s="7"/>
      <c r="AH824" s="7"/>
    </row>
    <row r="825" spans="25:34" ht="12.75">
      <c r="Y825" s="7"/>
      <c r="Z825" s="7"/>
      <c r="AA825" s="7"/>
      <c r="AB825" s="7"/>
      <c r="AC825" s="7"/>
      <c r="AD825" s="7"/>
      <c r="AE825" s="7"/>
      <c r="AF825" s="7"/>
      <c r="AG825" s="7"/>
      <c r="AH825" s="7"/>
    </row>
    <row r="826" spans="25:34" ht="12.75">
      <c r="Y826" s="7"/>
      <c r="Z826" s="7"/>
      <c r="AA826" s="7"/>
      <c r="AB826" s="7"/>
      <c r="AC826" s="7"/>
      <c r="AD826" s="7"/>
      <c r="AE826" s="7"/>
      <c r="AF826" s="7"/>
      <c r="AG826" s="7"/>
      <c r="AH826" s="7"/>
    </row>
    <row r="827" spans="25:34" ht="12.75">
      <c r="Y827" s="7"/>
      <c r="Z827" s="7"/>
      <c r="AA827" s="7"/>
      <c r="AB827" s="7"/>
      <c r="AC827" s="7"/>
      <c r="AD827" s="7"/>
      <c r="AE827" s="7"/>
      <c r="AF827" s="7"/>
      <c r="AG827" s="7"/>
      <c r="AH827" s="7"/>
    </row>
    <row r="828" spans="25:34" ht="12.75">
      <c r="Y828" s="7"/>
      <c r="Z828" s="7"/>
      <c r="AA828" s="7"/>
      <c r="AB828" s="7"/>
      <c r="AC828" s="7"/>
      <c r="AD828" s="7"/>
      <c r="AE828" s="7"/>
      <c r="AF828" s="7"/>
      <c r="AG828" s="7"/>
      <c r="AH828" s="7"/>
    </row>
    <row r="829" spans="25:34" ht="12.75">
      <c r="Y829" s="7"/>
      <c r="Z829" s="7"/>
      <c r="AA829" s="7"/>
      <c r="AB829" s="7"/>
      <c r="AC829" s="7"/>
      <c r="AD829" s="7"/>
      <c r="AE829" s="7"/>
      <c r="AF829" s="7"/>
      <c r="AG829" s="7"/>
      <c r="AH829" s="7"/>
    </row>
    <row r="830" spans="25:34" ht="12.75">
      <c r="Y830" s="7"/>
      <c r="Z830" s="7"/>
      <c r="AA830" s="7"/>
      <c r="AB830" s="7"/>
      <c r="AC830" s="7"/>
      <c r="AD830" s="7"/>
      <c r="AE830" s="7"/>
      <c r="AF830" s="7"/>
      <c r="AG830" s="7"/>
      <c r="AH830" s="7"/>
    </row>
    <row r="831" spans="25:34" ht="12.75">
      <c r="Y831" s="7"/>
      <c r="Z831" s="7"/>
      <c r="AA831" s="7"/>
      <c r="AB831" s="7"/>
      <c r="AC831" s="7"/>
      <c r="AD831" s="7"/>
      <c r="AE831" s="7"/>
      <c r="AF831" s="7"/>
      <c r="AG831" s="7"/>
      <c r="AH831" s="7"/>
    </row>
    <row r="832" spans="25:34" ht="12.75">
      <c r="Y832" s="7"/>
      <c r="Z832" s="7"/>
      <c r="AA832" s="7"/>
      <c r="AB832" s="7"/>
      <c r="AC832" s="7"/>
      <c r="AD832" s="7"/>
      <c r="AE832" s="7"/>
      <c r="AF832" s="7"/>
      <c r="AG832" s="7"/>
      <c r="AH832" s="7"/>
    </row>
    <row r="833" spans="25:34" ht="12.75">
      <c r="Y833" s="7"/>
      <c r="Z833" s="7"/>
      <c r="AA833" s="7"/>
      <c r="AB833" s="7"/>
      <c r="AC833" s="7"/>
      <c r="AD833" s="7"/>
      <c r="AE833" s="7"/>
      <c r="AF833" s="7"/>
      <c r="AG833" s="7"/>
      <c r="AH833" s="7"/>
    </row>
    <row r="834" spans="25:34" ht="12.75">
      <c r="Y834" s="7"/>
      <c r="Z834" s="7"/>
      <c r="AA834" s="7"/>
      <c r="AB834" s="7"/>
      <c r="AC834" s="7"/>
      <c r="AD834" s="7"/>
      <c r="AE834" s="7"/>
      <c r="AF834" s="7"/>
      <c r="AG834" s="7"/>
      <c r="AH834" s="7"/>
    </row>
    <row r="835" spans="25:34" ht="12.75">
      <c r="Y835" s="7"/>
      <c r="Z835" s="7"/>
      <c r="AA835" s="7"/>
      <c r="AB835" s="7"/>
      <c r="AC835" s="7"/>
      <c r="AD835" s="7"/>
      <c r="AE835" s="7"/>
      <c r="AF835" s="7"/>
      <c r="AG835" s="7"/>
      <c r="AH835" s="7"/>
    </row>
    <row r="836" spans="25:34" ht="12.75">
      <c r="Y836" s="7"/>
      <c r="Z836" s="7"/>
      <c r="AA836" s="7"/>
      <c r="AB836" s="7"/>
      <c r="AC836" s="7"/>
      <c r="AD836" s="7"/>
      <c r="AE836" s="7"/>
      <c r="AF836" s="7"/>
      <c r="AG836" s="7"/>
      <c r="AH836" s="7"/>
    </row>
    <row r="837" spans="25:34" ht="12.75">
      <c r="Y837" s="7"/>
      <c r="Z837" s="7"/>
      <c r="AA837" s="7"/>
      <c r="AB837" s="7"/>
      <c r="AC837" s="7"/>
      <c r="AD837" s="7"/>
      <c r="AE837" s="7"/>
      <c r="AF837" s="7"/>
      <c r="AG837" s="7"/>
      <c r="AH837" s="7"/>
    </row>
    <row r="838" spans="25:34" ht="12.75">
      <c r="Y838" s="7"/>
      <c r="Z838" s="7"/>
      <c r="AA838" s="7"/>
      <c r="AB838" s="7"/>
      <c r="AC838" s="7"/>
      <c r="AD838" s="7"/>
      <c r="AE838" s="7"/>
      <c r="AF838" s="7"/>
      <c r="AG838" s="7"/>
      <c r="AH838" s="7"/>
    </row>
    <row r="839" spans="25:34" ht="12.75">
      <c r="Y839" s="7"/>
      <c r="Z839" s="7"/>
      <c r="AA839" s="7"/>
      <c r="AB839" s="7"/>
      <c r="AC839" s="7"/>
      <c r="AD839" s="7"/>
      <c r="AE839" s="7"/>
      <c r="AF839" s="7"/>
      <c r="AG839" s="7"/>
      <c r="AH839" s="7"/>
    </row>
    <row r="840" spans="25:34" ht="12.75">
      <c r="Y840" s="7"/>
      <c r="Z840" s="7"/>
      <c r="AA840" s="7"/>
      <c r="AB840" s="7"/>
      <c r="AC840" s="7"/>
      <c r="AD840" s="7"/>
      <c r="AE840" s="7"/>
      <c r="AF840" s="7"/>
      <c r="AG840" s="7"/>
      <c r="AH840" s="7"/>
    </row>
    <row r="841" spans="25:34" ht="12.75">
      <c r="Y841" s="7"/>
      <c r="Z841" s="7"/>
      <c r="AA841" s="7"/>
      <c r="AB841" s="7"/>
      <c r="AC841" s="7"/>
      <c r="AD841" s="7"/>
      <c r="AE841" s="7"/>
      <c r="AF841" s="7"/>
      <c r="AG841" s="7"/>
      <c r="AH841" s="7"/>
    </row>
    <row r="842" spans="25:34" ht="12.75">
      <c r="Y842" s="7"/>
      <c r="Z842" s="7"/>
      <c r="AA842" s="7"/>
      <c r="AB842" s="7"/>
      <c r="AC842" s="7"/>
      <c r="AD842" s="7"/>
      <c r="AE842" s="7"/>
      <c r="AF842" s="7"/>
      <c r="AG842" s="7"/>
      <c r="AH842" s="7"/>
    </row>
    <row r="843" spans="25:34" ht="12.75">
      <c r="Y843" s="7"/>
      <c r="Z843" s="7"/>
      <c r="AA843" s="7"/>
      <c r="AB843" s="7"/>
      <c r="AC843" s="7"/>
      <c r="AD843" s="7"/>
      <c r="AE843" s="7"/>
      <c r="AF843" s="7"/>
      <c r="AG843" s="7"/>
      <c r="AH843" s="7"/>
    </row>
    <row r="844" spans="25:34" ht="12.75">
      <c r="Y844" s="7"/>
      <c r="Z844" s="7"/>
      <c r="AA844" s="7"/>
      <c r="AB844" s="7"/>
      <c r="AC844" s="7"/>
      <c r="AD844" s="7"/>
      <c r="AE844" s="7"/>
      <c r="AF844" s="7"/>
      <c r="AG844" s="7"/>
      <c r="AH844" s="7"/>
    </row>
    <row r="845" spans="25:34" ht="12.75">
      <c r="Y845" s="7"/>
      <c r="Z845" s="7"/>
      <c r="AA845" s="7"/>
      <c r="AB845" s="7"/>
      <c r="AC845" s="7"/>
      <c r="AD845" s="7"/>
      <c r="AE845" s="7"/>
      <c r="AF845" s="7"/>
      <c r="AG845" s="7"/>
      <c r="AH845" s="7"/>
    </row>
    <row r="846" spans="25:34" ht="12.75">
      <c r="Y846" s="7"/>
      <c r="Z846" s="7"/>
      <c r="AA846" s="7"/>
      <c r="AB846" s="7"/>
      <c r="AC846" s="7"/>
      <c r="AD846" s="7"/>
      <c r="AE846" s="7"/>
      <c r="AF846" s="7"/>
      <c r="AG846" s="7"/>
      <c r="AH846" s="7"/>
    </row>
    <row r="847" spans="25:34" ht="12.75">
      <c r="Y847" s="7"/>
      <c r="Z847" s="7"/>
      <c r="AA847" s="7"/>
      <c r="AB847" s="7"/>
      <c r="AC847" s="7"/>
      <c r="AD847" s="7"/>
      <c r="AE847" s="7"/>
      <c r="AF847" s="7"/>
      <c r="AG847" s="7"/>
      <c r="AH847" s="7"/>
    </row>
    <row r="848" spans="25:34" ht="12.75">
      <c r="Y848" s="7"/>
      <c r="Z848" s="7"/>
      <c r="AA848" s="7"/>
      <c r="AB848" s="7"/>
      <c r="AC848" s="7"/>
      <c r="AD848" s="7"/>
      <c r="AE848" s="7"/>
      <c r="AF848" s="7"/>
      <c r="AG848" s="7"/>
      <c r="AH848" s="7"/>
    </row>
    <row r="849" spans="25:34" ht="12.75">
      <c r="Y849" s="7"/>
      <c r="Z849" s="7"/>
      <c r="AA849" s="7"/>
      <c r="AB849" s="7"/>
      <c r="AC849" s="7"/>
      <c r="AD849" s="7"/>
      <c r="AE849" s="7"/>
      <c r="AF849" s="7"/>
      <c r="AG849" s="7"/>
      <c r="AH849" s="7"/>
    </row>
    <row r="850" spans="25:34" ht="12.75">
      <c r="Y850" s="7"/>
      <c r="Z850" s="7"/>
      <c r="AA850" s="7"/>
      <c r="AB850" s="7"/>
      <c r="AC850" s="7"/>
      <c r="AD850" s="7"/>
      <c r="AE850" s="7"/>
      <c r="AF850" s="7"/>
      <c r="AG850" s="7"/>
      <c r="AH850" s="7"/>
    </row>
    <row r="851" spans="25:34" ht="12.75">
      <c r="Y851" s="7"/>
      <c r="Z851" s="7"/>
      <c r="AA851" s="7"/>
      <c r="AB851" s="7"/>
      <c r="AC851" s="7"/>
      <c r="AD851" s="7"/>
      <c r="AE851" s="7"/>
      <c r="AF851" s="7"/>
      <c r="AG851" s="7"/>
      <c r="AH851" s="7"/>
    </row>
    <row r="852" spans="25:34" ht="12.75">
      <c r="Y852" s="7"/>
      <c r="Z852" s="7"/>
      <c r="AA852" s="7"/>
      <c r="AB852" s="7"/>
      <c r="AC852" s="7"/>
      <c r="AD852" s="7"/>
      <c r="AE852" s="7"/>
      <c r="AF852" s="7"/>
      <c r="AG852" s="7"/>
      <c r="AH852" s="7"/>
    </row>
    <row r="853" spans="25:34" ht="12.75">
      <c r="Y853" s="7"/>
      <c r="Z853" s="7"/>
      <c r="AA853" s="7"/>
      <c r="AB853" s="7"/>
      <c r="AC853" s="7"/>
      <c r="AD853" s="7"/>
      <c r="AE853" s="7"/>
      <c r="AF853" s="7"/>
      <c r="AG853" s="7"/>
      <c r="AH853" s="7"/>
    </row>
    <row r="854" spans="25:34" ht="12.75">
      <c r="Y854" s="7"/>
      <c r="Z854" s="7"/>
      <c r="AA854" s="7"/>
      <c r="AB854" s="7"/>
      <c r="AC854" s="7"/>
      <c r="AD854" s="7"/>
      <c r="AE854" s="7"/>
      <c r="AF854" s="7"/>
      <c r="AG854" s="7"/>
      <c r="AH854" s="7"/>
    </row>
    <row r="855" spans="25:34" ht="12.75">
      <c r="Y855" s="7"/>
      <c r="Z855" s="7"/>
      <c r="AA855" s="7"/>
      <c r="AB855" s="7"/>
      <c r="AC855" s="7"/>
      <c r="AD855" s="7"/>
      <c r="AE855" s="7"/>
      <c r="AF855" s="7"/>
      <c r="AG855" s="7"/>
      <c r="AH855" s="7"/>
    </row>
    <row r="856" spans="25:34" ht="12.75">
      <c r="Y856" s="7"/>
      <c r="Z856" s="7"/>
      <c r="AA856" s="7"/>
      <c r="AB856" s="7"/>
      <c r="AC856" s="7"/>
      <c r="AD856" s="7"/>
      <c r="AE856" s="7"/>
      <c r="AF856" s="7"/>
      <c r="AG856" s="7"/>
      <c r="AH856" s="7"/>
    </row>
    <row r="857" spans="25:34" ht="12.75">
      <c r="Y857" s="7"/>
      <c r="Z857" s="7"/>
      <c r="AA857" s="7"/>
      <c r="AB857" s="7"/>
      <c r="AC857" s="7"/>
      <c r="AD857" s="7"/>
      <c r="AE857" s="7"/>
      <c r="AF857" s="7"/>
      <c r="AG857" s="7"/>
      <c r="AH857" s="7"/>
    </row>
    <row r="858" spans="25:34" ht="12.75">
      <c r="Y858" s="7"/>
      <c r="Z858" s="7"/>
      <c r="AA858" s="7"/>
      <c r="AB858" s="7"/>
      <c r="AC858" s="7"/>
      <c r="AD858" s="7"/>
      <c r="AE858" s="7"/>
      <c r="AF858" s="7"/>
      <c r="AG858" s="7"/>
      <c r="AH858" s="7"/>
    </row>
    <row r="859" spans="25:34" ht="12.75">
      <c r="Y859" s="7"/>
      <c r="Z859" s="7"/>
      <c r="AA859" s="7"/>
      <c r="AB859" s="7"/>
      <c r="AC859" s="7"/>
      <c r="AD859" s="7"/>
      <c r="AE859" s="7"/>
      <c r="AF859" s="7"/>
      <c r="AG859" s="7"/>
      <c r="AH859" s="7"/>
    </row>
    <row r="860" spans="25:34" ht="12.75">
      <c r="Y860" s="7"/>
      <c r="Z860" s="7"/>
      <c r="AA860" s="7"/>
      <c r="AB860" s="7"/>
      <c r="AC860" s="7"/>
      <c r="AD860" s="7"/>
      <c r="AE860" s="7"/>
      <c r="AF860" s="7"/>
      <c r="AG860" s="7"/>
      <c r="AH860" s="7"/>
    </row>
    <row r="861" spans="25:34" ht="12.75">
      <c r="Y861" s="7"/>
      <c r="Z861" s="7"/>
      <c r="AA861" s="7"/>
      <c r="AB861" s="7"/>
      <c r="AC861" s="7"/>
      <c r="AD861" s="7"/>
      <c r="AE861" s="7"/>
      <c r="AF861" s="7"/>
      <c r="AG861" s="7"/>
      <c r="AH861" s="7"/>
    </row>
    <row r="862" spans="25:34" ht="12.75">
      <c r="Y862" s="7"/>
      <c r="Z862" s="7"/>
      <c r="AA862" s="7"/>
      <c r="AB862" s="7"/>
      <c r="AC862" s="7"/>
      <c r="AD862" s="7"/>
      <c r="AE862" s="7"/>
      <c r="AF862" s="7"/>
      <c r="AG862" s="7"/>
      <c r="AH862" s="7"/>
    </row>
    <row r="863" spans="25:34" ht="12.75">
      <c r="Y863" s="7"/>
      <c r="Z863" s="7"/>
      <c r="AA863" s="7"/>
      <c r="AB863" s="7"/>
      <c r="AC863" s="7"/>
      <c r="AD863" s="7"/>
      <c r="AE863" s="7"/>
      <c r="AF863" s="7"/>
      <c r="AG863" s="7"/>
      <c r="AH863" s="7"/>
    </row>
    <row r="864" spans="25:34" ht="12.75">
      <c r="Y864" s="7"/>
      <c r="Z864" s="7"/>
      <c r="AA864" s="7"/>
      <c r="AB864" s="7"/>
      <c r="AC864" s="7"/>
      <c r="AD864" s="7"/>
      <c r="AE864" s="7"/>
      <c r="AF864" s="7"/>
      <c r="AG864" s="7"/>
      <c r="AH864" s="7"/>
    </row>
    <row r="865" spans="25:34" ht="12.75">
      <c r="Y865" s="7"/>
      <c r="Z865" s="7"/>
      <c r="AA865" s="7"/>
      <c r="AB865" s="7"/>
      <c r="AC865" s="7"/>
      <c r="AD865" s="7"/>
      <c r="AE865" s="7"/>
      <c r="AF865" s="7"/>
      <c r="AG865" s="7"/>
      <c r="AH865" s="7"/>
    </row>
    <row r="866" spans="25:34" ht="12.75">
      <c r="Y866" s="7"/>
      <c r="Z866" s="7"/>
      <c r="AA866" s="7"/>
      <c r="AB866" s="7"/>
      <c r="AC866" s="7"/>
      <c r="AD866" s="7"/>
      <c r="AE866" s="7"/>
      <c r="AF866" s="7"/>
      <c r="AG866" s="7"/>
      <c r="AH866" s="7"/>
    </row>
    <row r="867" spans="25:34" ht="12.75">
      <c r="Y867" s="7"/>
      <c r="Z867" s="7"/>
      <c r="AA867" s="7"/>
      <c r="AB867" s="7"/>
      <c r="AC867" s="7"/>
      <c r="AD867" s="7"/>
      <c r="AE867" s="7"/>
      <c r="AF867" s="7"/>
      <c r="AG867" s="7"/>
      <c r="AH867" s="7"/>
    </row>
    <row r="868" spans="25:34" ht="12.75">
      <c r="Y868" s="7"/>
      <c r="Z868" s="7"/>
      <c r="AA868" s="7"/>
      <c r="AB868" s="7"/>
      <c r="AC868" s="7"/>
      <c r="AD868" s="7"/>
      <c r="AE868" s="7"/>
      <c r="AF868" s="7"/>
      <c r="AG868" s="7"/>
      <c r="AH868" s="7"/>
    </row>
    <row r="869" spans="25:34" ht="12.75">
      <c r="Y869" s="7"/>
      <c r="Z869" s="7"/>
      <c r="AA869" s="7"/>
      <c r="AB869" s="7"/>
      <c r="AC869" s="7"/>
      <c r="AD869" s="7"/>
      <c r="AE869" s="7"/>
      <c r="AF869" s="7"/>
      <c r="AG869" s="7"/>
      <c r="AH869" s="7"/>
    </row>
    <row r="870" spans="25:34" ht="12.75">
      <c r="Y870" s="7"/>
      <c r="Z870" s="7"/>
      <c r="AA870" s="7"/>
      <c r="AB870" s="7"/>
      <c r="AC870" s="7"/>
      <c r="AD870" s="7"/>
      <c r="AE870" s="7"/>
      <c r="AF870" s="7"/>
      <c r="AG870" s="7"/>
      <c r="AH870" s="7"/>
    </row>
    <row r="871" spans="25:34" ht="12.75">
      <c r="Y871" s="7"/>
      <c r="Z871" s="7"/>
      <c r="AA871" s="7"/>
      <c r="AB871" s="7"/>
      <c r="AC871" s="7"/>
      <c r="AD871" s="7"/>
      <c r="AE871" s="7"/>
      <c r="AF871" s="7"/>
      <c r="AG871" s="7"/>
      <c r="AH871" s="7"/>
    </row>
    <row r="872" spans="25:34" ht="12.75">
      <c r="Y872" s="7"/>
      <c r="Z872" s="7"/>
      <c r="AA872" s="7"/>
      <c r="AB872" s="7"/>
      <c r="AC872" s="7"/>
      <c r="AD872" s="7"/>
      <c r="AE872" s="7"/>
      <c r="AF872" s="7"/>
      <c r="AG872" s="7"/>
      <c r="AH872" s="7"/>
    </row>
    <row r="873" spans="25:34" ht="12.75">
      <c r="Y873" s="7"/>
      <c r="Z873" s="7"/>
      <c r="AA873" s="7"/>
      <c r="AB873" s="7"/>
      <c r="AC873" s="7"/>
      <c r="AD873" s="7"/>
      <c r="AE873" s="7"/>
      <c r="AF873" s="7"/>
      <c r="AG873" s="7"/>
      <c r="AH873" s="7"/>
    </row>
    <row r="874" spans="25:34" ht="12.75">
      <c r="Y874" s="7"/>
      <c r="Z874" s="7"/>
      <c r="AA874" s="7"/>
      <c r="AB874" s="7"/>
      <c r="AC874" s="7"/>
      <c r="AD874" s="7"/>
      <c r="AE874" s="7"/>
      <c r="AF874" s="7"/>
      <c r="AG874" s="7"/>
      <c r="AH874" s="7"/>
    </row>
    <row r="875" spans="25:34" ht="12.75">
      <c r="Y875" s="7"/>
      <c r="Z875" s="7"/>
      <c r="AA875" s="7"/>
      <c r="AB875" s="7"/>
      <c r="AC875" s="7"/>
      <c r="AD875" s="7"/>
      <c r="AE875" s="7"/>
      <c r="AF875" s="7"/>
      <c r="AG875" s="7"/>
      <c r="AH875" s="7"/>
    </row>
    <row r="876" spans="25:34" ht="12.75">
      <c r="Y876" s="7"/>
      <c r="Z876" s="7"/>
      <c r="AA876" s="7"/>
      <c r="AB876" s="7"/>
      <c r="AC876" s="7"/>
      <c r="AD876" s="7"/>
      <c r="AE876" s="7"/>
      <c r="AF876" s="7"/>
      <c r="AG876" s="7"/>
      <c r="AH876" s="7"/>
    </row>
    <row r="877" spans="25:34" ht="12.75">
      <c r="Y877" s="7"/>
      <c r="Z877" s="7"/>
      <c r="AA877" s="7"/>
      <c r="AB877" s="7"/>
      <c r="AC877" s="7"/>
      <c r="AD877" s="7"/>
      <c r="AE877" s="7"/>
      <c r="AF877" s="7"/>
      <c r="AG877" s="7"/>
      <c r="AH877" s="7"/>
    </row>
    <row r="878" spans="25:34" ht="12.75">
      <c r="Y878" s="7"/>
      <c r="Z878" s="7"/>
      <c r="AA878" s="7"/>
      <c r="AB878" s="7"/>
      <c r="AC878" s="7"/>
      <c r="AD878" s="7"/>
      <c r="AE878" s="7"/>
      <c r="AF878" s="7"/>
      <c r="AG878" s="7"/>
      <c r="AH878" s="7"/>
    </row>
    <row r="879" spans="25:34" ht="12.75">
      <c r="Y879" s="7"/>
      <c r="Z879" s="7"/>
      <c r="AA879" s="7"/>
      <c r="AB879" s="7"/>
      <c r="AC879" s="7"/>
      <c r="AD879" s="7"/>
      <c r="AE879" s="7"/>
      <c r="AF879" s="7"/>
      <c r="AG879" s="7"/>
      <c r="AH879" s="7"/>
    </row>
    <row r="880" spans="25:34" ht="12.75">
      <c r="Y880" s="7"/>
      <c r="Z880" s="7"/>
      <c r="AA880" s="7"/>
      <c r="AB880" s="7"/>
      <c r="AC880" s="7"/>
      <c r="AD880" s="7"/>
      <c r="AE880" s="7"/>
      <c r="AF880" s="7"/>
      <c r="AG880" s="7"/>
      <c r="AH880" s="7"/>
    </row>
    <row r="881" spans="25:34" ht="12.75">
      <c r="Y881" s="7"/>
      <c r="Z881" s="7"/>
      <c r="AA881" s="7"/>
      <c r="AB881" s="7"/>
      <c r="AC881" s="7"/>
      <c r="AD881" s="7"/>
      <c r="AE881" s="7"/>
      <c r="AF881" s="7"/>
      <c r="AG881" s="7"/>
      <c r="AH881" s="7"/>
    </row>
    <row r="882" spans="25:34" ht="12.75">
      <c r="Y882" s="7"/>
      <c r="Z882" s="7"/>
      <c r="AA882" s="7"/>
      <c r="AB882" s="7"/>
      <c r="AC882" s="7"/>
      <c r="AD882" s="7"/>
      <c r="AE882" s="7"/>
      <c r="AF882" s="7"/>
      <c r="AG882" s="7"/>
      <c r="AH882" s="7"/>
    </row>
    <row r="883" spans="25:34" ht="12.75">
      <c r="Y883" s="7"/>
      <c r="Z883" s="7"/>
      <c r="AA883" s="7"/>
      <c r="AB883" s="7"/>
      <c r="AC883" s="7"/>
      <c r="AD883" s="7"/>
      <c r="AE883" s="7"/>
      <c r="AF883" s="7"/>
      <c r="AG883" s="7"/>
      <c r="AH883" s="7"/>
    </row>
    <row r="884" spans="25:34" ht="12.75">
      <c r="Y884" s="7"/>
      <c r="Z884" s="7"/>
      <c r="AA884" s="7"/>
      <c r="AB884" s="7"/>
      <c r="AC884" s="7"/>
      <c r="AD884" s="7"/>
      <c r="AE884" s="7"/>
      <c r="AF884" s="7"/>
      <c r="AG884" s="7"/>
      <c r="AH884" s="7"/>
    </row>
    <row r="885" spans="25:34" ht="12.75">
      <c r="Y885" s="7"/>
      <c r="Z885" s="7"/>
      <c r="AA885" s="7"/>
      <c r="AB885" s="7"/>
      <c r="AC885" s="7"/>
      <c r="AD885" s="7"/>
      <c r="AE885" s="7"/>
      <c r="AF885" s="7"/>
      <c r="AG885" s="7"/>
      <c r="AH885" s="7"/>
    </row>
    <row r="886" spans="25:34" ht="12.75">
      <c r="Y886" s="7"/>
      <c r="Z886" s="7"/>
      <c r="AA886" s="7"/>
      <c r="AB886" s="7"/>
      <c r="AC886" s="7"/>
      <c r="AD886" s="7"/>
      <c r="AE886" s="7"/>
      <c r="AF886" s="7"/>
      <c r="AG886" s="7"/>
      <c r="AH886" s="7"/>
    </row>
    <row r="887" spans="25:34" ht="12.75">
      <c r="Y887" s="7"/>
      <c r="Z887" s="7"/>
      <c r="AA887" s="7"/>
      <c r="AB887" s="7"/>
      <c r="AC887" s="7"/>
      <c r="AD887" s="7"/>
      <c r="AE887" s="7"/>
      <c r="AF887" s="7"/>
      <c r="AG887" s="7"/>
      <c r="AH887" s="7"/>
    </row>
    <row r="888" spans="25:34" ht="12.75">
      <c r="Y888" s="7"/>
      <c r="Z888" s="7"/>
      <c r="AA888" s="7"/>
      <c r="AB888" s="7"/>
      <c r="AC888" s="7"/>
      <c r="AD888" s="7"/>
      <c r="AE888" s="7"/>
      <c r="AF888" s="7"/>
      <c r="AG888" s="7"/>
      <c r="AH888" s="7"/>
    </row>
    <row r="889" spans="25:34" ht="12.75">
      <c r="Y889" s="7"/>
      <c r="Z889" s="7"/>
      <c r="AA889" s="7"/>
      <c r="AB889" s="7"/>
      <c r="AC889" s="7"/>
      <c r="AD889" s="7"/>
      <c r="AE889" s="7"/>
      <c r="AF889" s="7"/>
      <c r="AG889" s="7"/>
      <c r="AH889" s="7"/>
    </row>
    <row r="890" spans="25:34" ht="12.75">
      <c r="Y890" s="7"/>
      <c r="Z890" s="7"/>
      <c r="AA890" s="7"/>
      <c r="AB890" s="7"/>
      <c r="AC890" s="7"/>
      <c r="AD890" s="7"/>
      <c r="AE890" s="7"/>
      <c r="AF890" s="7"/>
      <c r="AG890" s="7"/>
      <c r="AH890" s="7"/>
    </row>
    <row r="891" spans="25:34" ht="12.75">
      <c r="Y891" s="7"/>
      <c r="Z891" s="7"/>
      <c r="AA891" s="7"/>
      <c r="AB891" s="7"/>
      <c r="AC891" s="7"/>
      <c r="AD891" s="7"/>
      <c r="AE891" s="7"/>
      <c r="AF891" s="7"/>
      <c r="AG891" s="7"/>
      <c r="AH891" s="7"/>
    </row>
    <row r="892" spans="25:34" ht="12.75">
      <c r="Y892" s="7"/>
      <c r="Z892" s="7"/>
      <c r="AA892" s="7"/>
      <c r="AB892" s="7"/>
      <c r="AC892" s="7"/>
      <c r="AD892" s="7"/>
      <c r="AE892" s="7"/>
      <c r="AF892" s="7"/>
      <c r="AG892" s="7"/>
      <c r="AH892" s="7"/>
    </row>
    <row r="893" spans="25:34" ht="12.75">
      <c r="Y893" s="7"/>
      <c r="Z893" s="7"/>
      <c r="AA893" s="7"/>
      <c r="AB893" s="7"/>
      <c r="AC893" s="7"/>
      <c r="AD893" s="7"/>
      <c r="AE893" s="7"/>
      <c r="AF893" s="7"/>
      <c r="AG893" s="7"/>
      <c r="AH893" s="7"/>
    </row>
    <row r="894" spans="25:34" ht="12.75">
      <c r="Y894" s="7"/>
      <c r="Z894" s="7"/>
      <c r="AA894" s="7"/>
      <c r="AB894" s="7"/>
      <c r="AC894" s="7"/>
      <c r="AD894" s="7"/>
      <c r="AE894" s="7"/>
      <c r="AF894" s="7"/>
      <c r="AG894" s="7"/>
      <c r="AH894" s="7"/>
    </row>
    <row r="895" spans="25:34" ht="12.75">
      <c r="Y895" s="7"/>
      <c r="Z895" s="7"/>
      <c r="AA895" s="7"/>
      <c r="AB895" s="7"/>
      <c r="AC895" s="7"/>
      <c r="AD895" s="7"/>
      <c r="AE895" s="7"/>
      <c r="AF895" s="7"/>
      <c r="AG895" s="7"/>
      <c r="AH895" s="7"/>
    </row>
    <row r="896" spans="25:34" ht="12.75">
      <c r="Y896" s="7"/>
      <c r="Z896" s="7"/>
      <c r="AA896" s="7"/>
      <c r="AB896" s="7"/>
      <c r="AC896" s="7"/>
      <c r="AD896" s="7"/>
      <c r="AE896" s="7"/>
      <c r="AF896" s="7"/>
      <c r="AG896" s="7"/>
      <c r="AH896" s="7"/>
    </row>
    <row r="897" spans="25:34" ht="12.75">
      <c r="Y897" s="7"/>
      <c r="Z897" s="7"/>
      <c r="AA897" s="7"/>
      <c r="AB897" s="7"/>
      <c r="AC897" s="7"/>
      <c r="AD897" s="7"/>
      <c r="AE897" s="7"/>
      <c r="AF897" s="7"/>
      <c r="AG897" s="7"/>
      <c r="AH897" s="7"/>
    </row>
    <row r="898" spans="25:34" ht="12.75">
      <c r="Y898" s="7"/>
      <c r="Z898" s="7"/>
      <c r="AA898" s="7"/>
      <c r="AB898" s="7"/>
      <c r="AC898" s="7"/>
      <c r="AD898" s="7"/>
      <c r="AE898" s="7"/>
      <c r="AF898" s="7"/>
      <c r="AG898" s="7"/>
      <c r="AH898" s="7"/>
    </row>
    <row r="899" spans="25:34" ht="12.75">
      <c r="Y899" s="7"/>
      <c r="Z899" s="7"/>
      <c r="AA899" s="7"/>
      <c r="AB899" s="7"/>
      <c r="AC899" s="7"/>
      <c r="AD899" s="7"/>
      <c r="AE899" s="7"/>
      <c r="AF899" s="7"/>
      <c r="AG899" s="7"/>
      <c r="AH899" s="7"/>
    </row>
    <row r="900" spans="25:34" ht="12.75">
      <c r="Y900" s="7"/>
      <c r="Z900" s="7"/>
      <c r="AA900" s="7"/>
      <c r="AB900" s="7"/>
      <c r="AC900" s="7"/>
      <c r="AD900" s="7"/>
      <c r="AE900" s="7"/>
      <c r="AF900" s="7"/>
      <c r="AG900" s="7"/>
      <c r="AH900" s="7"/>
    </row>
    <row r="901" spans="25:34" ht="12.75">
      <c r="Y901" s="7"/>
      <c r="Z901" s="7"/>
      <c r="AA901" s="7"/>
      <c r="AB901" s="7"/>
      <c r="AC901" s="7"/>
      <c r="AD901" s="7"/>
      <c r="AE901" s="7"/>
      <c r="AF901" s="7"/>
      <c r="AG901" s="7"/>
      <c r="AH901" s="7"/>
    </row>
    <row r="902" spans="25:34" ht="12.75">
      <c r="Y902" s="7"/>
      <c r="Z902" s="7"/>
      <c r="AA902" s="7"/>
      <c r="AB902" s="7"/>
      <c r="AC902" s="7"/>
      <c r="AD902" s="7"/>
      <c r="AE902" s="7"/>
      <c r="AF902" s="7"/>
      <c r="AG902" s="7"/>
      <c r="AH902" s="7"/>
    </row>
    <row r="903" spans="25:34" ht="12.75">
      <c r="Y903" s="7"/>
      <c r="Z903" s="7"/>
      <c r="AA903" s="7"/>
      <c r="AB903" s="7"/>
      <c r="AC903" s="7"/>
      <c r="AD903" s="7"/>
      <c r="AE903" s="7"/>
      <c r="AF903" s="7"/>
      <c r="AG903" s="7"/>
      <c r="AH903" s="7"/>
    </row>
    <row r="904" spans="25:34" ht="12.75">
      <c r="Y904" s="7"/>
      <c r="Z904" s="7"/>
      <c r="AA904" s="7"/>
      <c r="AB904" s="7"/>
      <c r="AC904" s="7"/>
      <c r="AD904" s="7"/>
      <c r="AE904" s="7"/>
      <c r="AF904" s="7"/>
      <c r="AG904" s="7"/>
      <c r="AH904" s="7"/>
    </row>
    <row r="905" spans="25:34" ht="12.75">
      <c r="Y905" s="7"/>
      <c r="Z905" s="7"/>
      <c r="AA905" s="7"/>
      <c r="AB905" s="7"/>
      <c r="AC905" s="7"/>
      <c r="AD905" s="7"/>
      <c r="AE905" s="7"/>
      <c r="AF905" s="7"/>
      <c r="AG905" s="7"/>
      <c r="AH905" s="7"/>
    </row>
    <row r="906" spans="25:34" ht="12.75">
      <c r="Y906" s="7"/>
      <c r="Z906" s="7"/>
      <c r="AA906" s="7"/>
      <c r="AB906" s="7"/>
      <c r="AC906" s="7"/>
      <c r="AD906" s="7"/>
      <c r="AE906" s="7"/>
      <c r="AF906" s="7"/>
      <c r="AG906" s="7"/>
      <c r="AH906" s="7"/>
    </row>
    <row r="907" spans="25:34" ht="12.75">
      <c r="Y907" s="7"/>
      <c r="Z907" s="7"/>
      <c r="AA907" s="7"/>
      <c r="AB907" s="7"/>
      <c r="AC907" s="7"/>
      <c r="AD907" s="7"/>
      <c r="AE907" s="7"/>
      <c r="AF907" s="7"/>
      <c r="AG907" s="7"/>
      <c r="AH907" s="7"/>
    </row>
    <row r="908" spans="25:34" ht="12.75">
      <c r="Y908" s="7"/>
      <c r="Z908" s="7"/>
      <c r="AA908" s="7"/>
      <c r="AB908" s="7"/>
      <c r="AC908" s="7"/>
      <c r="AD908" s="7"/>
      <c r="AE908" s="7"/>
      <c r="AF908" s="7"/>
      <c r="AG908" s="7"/>
      <c r="AH908" s="7"/>
    </row>
    <row r="909" spans="25:34" ht="12.75">
      <c r="Y909" s="7"/>
      <c r="Z909" s="7"/>
      <c r="AA909" s="7"/>
      <c r="AB909" s="7"/>
      <c r="AC909" s="7"/>
      <c r="AD909" s="7"/>
      <c r="AE909" s="7"/>
      <c r="AF909" s="7"/>
      <c r="AG909" s="7"/>
      <c r="AH909" s="7"/>
    </row>
    <row r="910" spans="25:34" ht="12.75">
      <c r="Y910" s="7"/>
      <c r="Z910" s="7"/>
      <c r="AA910" s="7"/>
      <c r="AB910" s="7"/>
      <c r="AC910" s="7"/>
      <c r="AD910" s="7"/>
      <c r="AE910" s="7"/>
      <c r="AF910" s="7"/>
      <c r="AG910" s="7"/>
      <c r="AH910" s="7"/>
    </row>
    <row r="911" spans="25:34" ht="12.75">
      <c r="Y911" s="7"/>
      <c r="Z911" s="7"/>
      <c r="AA911" s="7"/>
      <c r="AB911" s="7"/>
      <c r="AC911" s="7"/>
      <c r="AD911" s="7"/>
      <c r="AE911" s="7"/>
      <c r="AF911" s="7"/>
      <c r="AG911" s="7"/>
      <c r="AH911" s="7"/>
    </row>
    <row r="912" spans="25:34" ht="12.75">
      <c r="Y912" s="7"/>
      <c r="Z912" s="7"/>
      <c r="AA912" s="7"/>
      <c r="AB912" s="7"/>
      <c r="AC912" s="7"/>
      <c r="AD912" s="7"/>
      <c r="AE912" s="7"/>
      <c r="AF912" s="7"/>
      <c r="AG912" s="7"/>
      <c r="AH912" s="7"/>
    </row>
    <row r="913" spans="25:34" ht="12.75">
      <c r="Y913" s="7"/>
      <c r="Z913" s="7"/>
      <c r="AA913" s="7"/>
      <c r="AB913" s="7"/>
      <c r="AC913" s="7"/>
      <c r="AD913" s="7"/>
      <c r="AE913" s="7"/>
      <c r="AF913" s="7"/>
      <c r="AG913" s="7"/>
      <c r="AH913" s="7"/>
    </row>
    <row r="914" spans="25:34" ht="12.75">
      <c r="Y914" s="7"/>
      <c r="Z914" s="7"/>
      <c r="AA914" s="7"/>
      <c r="AB914" s="7"/>
      <c r="AC914" s="7"/>
      <c r="AD914" s="7"/>
      <c r="AE914" s="7"/>
      <c r="AF914" s="7"/>
      <c r="AG914" s="7"/>
      <c r="AH914" s="7"/>
    </row>
    <row r="915" spans="25:34" ht="12.75">
      <c r="Y915" s="7"/>
      <c r="Z915" s="7"/>
      <c r="AA915" s="7"/>
      <c r="AB915" s="7"/>
      <c r="AC915" s="7"/>
      <c r="AD915" s="7"/>
      <c r="AE915" s="7"/>
      <c r="AF915" s="7"/>
      <c r="AG915" s="7"/>
      <c r="AH915" s="7"/>
    </row>
    <row r="916" spans="25:34" ht="12.75">
      <c r="Y916" s="7"/>
      <c r="Z916" s="7"/>
      <c r="AA916" s="7"/>
      <c r="AB916" s="7"/>
      <c r="AC916" s="7"/>
      <c r="AD916" s="7"/>
      <c r="AE916" s="7"/>
      <c r="AF916" s="7"/>
      <c r="AG916" s="7"/>
      <c r="AH916" s="7"/>
    </row>
    <row r="917" spans="25:34" ht="12.75">
      <c r="Y917" s="7"/>
      <c r="Z917" s="7"/>
      <c r="AA917" s="7"/>
      <c r="AB917" s="7"/>
      <c r="AC917" s="7"/>
      <c r="AD917" s="7"/>
      <c r="AE917" s="7"/>
      <c r="AF917" s="7"/>
      <c r="AG917" s="7"/>
      <c r="AH917" s="7"/>
    </row>
    <row r="918" spans="25:34" ht="12.75">
      <c r="Y918" s="7"/>
      <c r="Z918" s="7"/>
      <c r="AA918" s="7"/>
      <c r="AB918" s="7"/>
      <c r="AC918" s="7"/>
      <c r="AD918" s="7"/>
      <c r="AE918" s="7"/>
      <c r="AF918" s="7"/>
      <c r="AG918" s="7"/>
      <c r="AH918" s="7"/>
    </row>
    <row r="919" spans="25:34" ht="12.75">
      <c r="Y919" s="7"/>
      <c r="Z919" s="7"/>
      <c r="AA919" s="7"/>
      <c r="AB919" s="7"/>
      <c r="AC919" s="7"/>
      <c r="AD919" s="7"/>
      <c r="AE919" s="7"/>
      <c r="AF919" s="7"/>
      <c r="AG919" s="7"/>
      <c r="AH919" s="7"/>
    </row>
    <row r="920" spans="25:34" ht="12.75">
      <c r="Y920" s="7"/>
      <c r="Z920" s="7"/>
      <c r="AA920" s="7"/>
      <c r="AB920" s="7"/>
      <c r="AC920" s="7"/>
      <c r="AD920" s="7"/>
      <c r="AE920" s="7"/>
      <c r="AF920" s="7"/>
      <c r="AG920" s="7"/>
      <c r="AH920" s="7"/>
    </row>
    <row r="921" spans="25:34" ht="12.75">
      <c r="Y921" s="7"/>
      <c r="Z921" s="7"/>
      <c r="AA921" s="7"/>
      <c r="AB921" s="7"/>
      <c r="AC921" s="7"/>
      <c r="AD921" s="7"/>
      <c r="AE921" s="7"/>
      <c r="AF921" s="7"/>
      <c r="AG921" s="7"/>
      <c r="AH921" s="7"/>
    </row>
    <row r="922" spans="25:34" ht="12.75">
      <c r="Y922" s="7"/>
      <c r="Z922" s="7"/>
      <c r="AA922" s="7"/>
      <c r="AB922" s="7"/>
      <c r="AC922" s="7"/>
      <c r="AD922" s="7"/>
      <c r="AE922" s="7"/>
      <c r="AF922" s="7"/>
      <c r="AG922" s="7"/>
      <c r="AH922" s="7"/>
    </row>
    <row r="923" spans="25:34" ht="12.75">
      <c r="Y923" s="7"/>
      <c r="Z923" s="7"/>
      <c r="AA923" s="7"/>
      <c r="AB923" s="7"/>
      <c r="AC923" s="7"/>
      <c r="AD923" s="7"/>
      <c r="AE923" s="7"/>
      <c r="AF923" s="7"/>
      <c r="AG923" s="7"/>
      <c r="AH923" s="7"/>
    </row>
    <row r="924" spans="25:34" ht="12.75">
      <c r="Y924" s="7"/>
      <c r="Z924" s="7"/>
      <c r="AA924" s="7"/>
      <c r="AB924" s="7"/>
      <c r="AC924" s="7"/>
      <c r="AD924" s="7"/>
      <c r="AE924" s="7"/>
      <c r="AF924" s="7"/>
      <c r="AG924" s="7"/>
      <c r="AH924" s="7"/>
    </row>
    <row r="925" spans="25:34" ht="12.75">
      <c r="Y925" s="7"/>
      <c r="Z925" s="7"/>
      <c r="AA925" s="7"/>
      <c r="AB925" s="7"/>
      <c r="AC925" s="7"/>
      <c r="AD925" s="7"/>
      <c r="AE925" s="7"/>
      <c r="AF925" s="7"/>
      <c r="AG925" s="7"/>
      <c r="AH925" s="7"/>
    </row>
    <row r="926" spans="25:34" ht="12.75">
      <c r="Y926" s="7"/>
      <c r="Z926" s="7"/>
      <c r="AA926" s="7"/>
      <c r="AB926" s="7"/>
      <c r="AC926" s="7"/>
      <c r="AD926" s="7"/>
      <c r="AE926" s="7"/>
      <c r="AF926" s="7"/>
      <c r="AG926" s="7"/>
      <c r="AH926" s="7"/>
    </row>
    <row r="927" spans="25:34" ht="12.75">
      <c r="Y927" s="7"/>
      <c r="Z927" s="7"/>
      <c r="AA927" s="7"/>
      <c r="AB927" s="7"/>
      <c r="AC927" s="7"/>
      <c r="AD927" s="7"/>
      <c r="AE927" s="7"/>
      <c r="AF927" s="7"/>
      <c r="AG927" s="7"/>
      <c r="AH927" s="7"/>
    </row>
    <row r="928" spans="25:34" ht="12.75">
      <c r="Y928" s="7"/>
      <c r="Z928" s="7"/>
      <c r="AA928" s="7"/>
      <c r="AB928" s="7"/>
      <c r="AC928" s="7"/>
      <c r="AD928" s="7"/>
      <c r="AE928" s="7"/>
      <c r="AF928" s="7"/>
      <c r="AG928" s="7"/>
      <c r="AH928" s="7"/>
    </row>
    <row r="929" spans="25:34" ht="12.75">
      <c r="Y929" s="7"/>
      <c r="Z929" s="7"/>
      <c r="AA929" s="7"/>
      <c r="AB929" s="7"/>
      <c r="AC929" s="7"/>
      <c r="AD929" s="7"/>
      <c r="AE929" s="7"/>
      <c r="AF929" s="7"/>
      <c r="AG929" s="7"/>
      <c r="AH929" s="7"/>
    </row>
    <row r="930" spans="25:34" ht="12.75">
      <c r="Y930" s="7"/>
      <c r="Z930" s="7"/>
      <c r="AA930" s="7"/>
      <c r="AB930" s="7"/>
      <c r="AC930" s="7"/>
      <c r="AD930" s="7"/>
      <c r="AE930" s="7"/>
      <c r="AF930" s="7"/>
      <c r="AG930" s="7"/>
      <c r="AH930" s="7"/>
    </row>
    <row r="931" spans="25:34" ht="12.75">
      <c r="Y931" s="7"/>
      <c r="Z931" s="7"/>
      <c r="AA931" s="7"/>
      <c r="AB931" s="7"/>
      <c r="AC931" s="7"/>
      <c r="AD931" s="7"/>
      <c r="AE931" s="7"/>
      <c r="AF931" s="7"/>
      <c r="AG931" s="7"/>
      <c r="AH931" s="7"/>
    </row>
    <row r="932" spans="25:34" ht="12.75">
      <c r="Y932" s="7"/>
      <c r="Z932" s="7"/>
      <c r="AA932" s="7"/>
      <c r="AB932" s="7"/>
      <c r="AC932" s="7"/>
      <c r="AD932" s="7"/>
      <c r="AE932" s="7"/>
      <c r="AF932" s="7"/>
      <c r="AG932" s="7"/>
      <c r="AH932" s="7"/>
    </row>
    <row r="933" spans="25:34" ht="12.75">
      <c r="Y933" s="7"/>
      <c r="Z933" s="7"/>
      <c r="AA933" s="7"/>
      <c r="AB933" s="7"/>
      <c r="AC933" s="7"/>
      <c r="AD933" s="7"/>
      <c r="AE933" s="7"/>
      <c r="AF933" s="7"/>
      <c r="AG933" s="7"/>
      <c r="AH933" s="7"/>
    </row>
    <row r="934" spans="25:34" ht="12.75">
      <c r="Y934" s="7"/>
      <c r="Z934" s="7"/>
      <c r="AA934" s="7"/>
      <c r="AB934" s="7"/>
      <c r="AC934" s="7"/>
      <c r="AD934" s="7"/>
      <c r="AE934" s="7"/>
      <c r="AF934" s="7"/>
      <c r="AG934" s="7"/>
      <c r="AH934" s="7"/>
    </row>
    <row r="935" spans="25:34" ht="12.75">
      <c r="Y935" s="7"/>
      <c r="Z935" s="7"/>
      <c r="AA935" s="7"/>
      <c r="AB935" s="7"/>
      <c r="AC935" s="7"/>
      <c r="AD935" s="7"/>
      <c r="AE935" s="7"/>
      <c r="AF935" s="7"/>
      <c r="AG935" s="7"/>
      <c r="AH935" s="7"/>
    </row>
    <row r="936" spans="25:34" ht="12.75">
      <c r="Y936" s="7"/>
      <c r="Z936" s="7"/>
      <c r="AA936" s="7"/>
      <c r="AB936" s="7"/>
      <c r="AC936" s="7"/>
      <c r="AD936" s="7"/>
      <c r="AE936" s="7"/>
      <c r="AF936" s="7"/>
      <c r="AG936" s="7"/>
      <c r="AH936" s="7"/>
    </row>
    <row r="937" spans="25:34" ht="12.75">
      <c r="Y937" s="7"/>
      <c r="Z937" s="7"/>
      <c r="AA937" s="7"/>
      <c r="AB937" s="7"/>
      <c r="AC937" s="7"/>
      <c r="AD937" s="7"/>
      <c r="AE937" s="7"/>
      <c r="AF937" s="7"/>
      <c r="AG937" s="7"/>
      <c r="AH937" s="7"/>
    </row>
    <row r="938" spans="25:34" ht="12.75">
      <c r="Y938" s="7"/>
      <c r="Z938" s="7"/>
      <c r="AA938" s="7"/>
      <c r="AB938" s="7"/>
      <c r="AC938" s="7"/>
      <c r="AD938" s="7"/>
      <c r="AE938" s="7"/>
      <c r="AF938" s="7"/>
      <c r="AG938" s="7"/>
      <c r="AH938" s="7"/>
    </row>
    <row r="939" spans="25:34" ht="12.75">
      <c r="Y939" s="7"/>
      <c r="Z939" s="7"/>
      <c r="AA939" s="7"/>
      <c r="AB939" s="7"/>
      <c r="AC939" s="7"/>
      <c r="AD939" s="7"/>
      <c r="AE939" s="7"/>
      <c r="AF939" s="7"/>
      <c r="AG939" s="7"/>
      <c r="AH939" s="7"/>
    </row>
    <row r="940" spans="25:34" ht="12.75">
      <c r="Y940" s="7"/>
      <c r="Z940" s="7"/>
      <c r="AA940" s="7"/>
      <c r="AB940" s="7"/>
      <c r="AC940" s="7"/>
      <c r="AD940" s="7"/>
      <c r="AE940" s="7"/>
      <c r="AF940" s="7"/>
      <c r="AG940" s="7"/>
      <c r="AH940" s="7"/>
    </row>
    <row r="941" spans="25:34" ht="12.75">
      <c r="Y941" s="7"/>
      <c r="Z941" s="7"/>
      <c r="AA941" s="7"/>
      <c r="AB941" s="7"/>
      <c r="AC941" s="7"/>
      <c r="AD941" s="7"/>
      <c r="AE941" s="7"/>
      <c r="AF941" s="7"/>
      <c r="AG941" s="7"/>
      <c r="AH941" s="7"/>
    </row>
    <row r="942" spans="25:34" ht="12.75">
      <c r="Y942" s="7"/>
      <c r="Z942" s="7"/>
      <c r="AA942" s="7"/>
      <c r="AB942" s="7"/>
      <c r="AC942" s="7"/>
      <c r="AD942" s="7"/>
      <c r="AE942" s="7"/>
      <c r="AF942" s="7"/>
      <c r="AG942" s="7"/>
      <c r="AH942" s="7"/>
    </row>
    <row r="943" spans="25:34" ht="12.75">
      <c r="Y943" s="7"/>
      <c r="Z943" s="7"/>
      <c r="AA943" s="7"/>
      <c r="AB943" s="7"/>
      <c r="AC943" s="7"/>
      <c r="AD943" s="7"/>
      <c r="AE943" s="7"/>
      <c r="AF943" s="7"/>
      <c r="AG943" s="7"/>
      <c r="AH943" s="7"/>
    </row>
    <row r="944" spans="25:34" ht="12.75">
      <c r="Y944" s="7"/>
      <c r="Z944" s="7"/>
      <c r="AA944" s="7"/>
      <c r="AB944" s="7"/>
      <c r="AC944" s="7"/>
      <c r="AD944" s="7"/>
      <c r="AE944" s="7"/>
      <c r="AF944" s="7"/>
      <c r="AG944" s="7"/>
      <c r="AH944" s="7"/>
    </row>
    <row r="945" spans="25:34" ht="12.75">
      <c r="Y945" s="7"/>
      <c r="Z945" s="7"/>
      <c r="AA945" s="7"/>
      <c r="AB945" s="7"/>
      <c r="AC945" s="7"/>
      <c r="AD945" s="7"/>
      <c r="AE945" s="7"/>
      <c r="AF945" s="7"/>
      <c r="AG945" s="7"/>
      <c r="AH945" s="7"/>
    </row>
    <row r="946" spans="25:34" ht="12.75">
      <c r="Y946" s="7"/>
      <c r="Z946" s="7"/>
      <c r="AA946" s="7"/>
      <c r="AB946" s="7"/>
      <c r="AC946" s="7"/>
      <c r="AD946" s="7"/>
      <c r="AE946" s="7"/>
      <c r="AF946" s="7"/>
      <c r="AG946" s="7"/>
      <c r="AH946" s="7"/>
    </row>
    <row r="947" spans="25:34" ht="12.75">
      <c r="Y947" s="7"/>
      <c r="Z947" s="7"/>
      <c r="AA947" s="7"/>
      <c r="AB947" s="7"/>
      <c r="AC947" s="7"/>
      <c r="AD947" s="7"/>
      <c r="AE947" s="7"/>
      <c r="AF947" s="7"/>
      <c r="AG947" s="7"/>
      <c r="AH947" s="7"/>
    </row>
    <row r="948" spans="25:34" ht="12.75">
      <c r="Y948" s="7"/>
      <c r="Z948" s="7"/>
      <c r="AA948" s="7"/>
      <c r="AB948" s="7"/>
      <c r="AC948" s="7"/>
      <c r="AD948" s="7"/>
      <c r="AE948" s="7"/>
      <c r="AF948" s="7"/>
      <c r="AG948" s="7"/>
      <c r="AH948" s="7"/>
    </row>
    <row r="949" spans="25:34" ht="12.75">
      <c r="Y949" s="7"/>
      <c r="Z949" s="7"/>
      <c r="AA949" s="7"/>
      <c r="AB949" s="7"/>
      <c r="AC949" s="7"/>
      <c r="AD949" s="7"/>
      <c r="AE949" s="7"/>
      <c r="AF949" s="7"/>
      <c r="AG949" s="7"/>
      <c r="AH949" s="7"/>
    </row>
    <row r="950" spans="25:34" ht="12.75">
      <c r="Y950" s="7"/>
      <c r="Z950" s="7"/>
      <c r="AA950" s="7"/>
      <c r="AB950" s="7"/>
      <c r="AC950" s="7"/>
      <c r="AD950" s="7"/>
      <c r="AE950" s="7"/>
      <c r="AF950" s="7"/>
      <c r="AG950" s="7"/>
      <c r="AH950" s="7"/>
    </row>
    <row r="951" spans="25:34" ht="12.75">
      <c r="Y951" s="7"/>
      <c r="Z951" s="7"/>
      <c r="AA951" s="7"/>
      <c r="AB951" s="7"/>
      <c r="AC951" s="7"/>
      <c r="AD951" s="7"/>
      <c r="AE951" s="7"/>
      <c r="AF951" s="7"/>
      <c r="AG951" s="7"/>
      <c r="AH951" s="7"/>
    </row>
    <row r="952" spans="25:34" ht="12.75">
      <c r="Y952" s="7"/>
      <c r="Z952" s="7"/>
      <c r="AA952" s="7"/>
      <c r="AB952" s="7"/>
      <c r="AC952" s="7"/>
      <c r="AD952" s="7"/>
      <c r="AE952" s="7"/>
      <c r="AF952" s="7"/>
      <c r="AG952" s="7"/>
      <c r="AH952" s="7"/>
    </row>
    <row r="953" spans="25:34" ht="12.75">
      <c r="Y953" s="7"/>
      <c r="Z953" s="7"/>
      <c r="AA953" s="7"/>
      <c r="AB953" s="7"/>
      <c r="AC953" s="7"/>
      <c r="AD953" s="7"/>
      <c r="AE953" s="7"/>
      <c r="AF953" s="7"/>
      <c r="AG953" s="7"/>
      <c r="AH953" s="7"/>
    </row>
    <row r="954" spans="25:34" ht="12.75">
      <c r="Y954" s="7"/>
      <c r="Z954" s="7"/>
      <c r="AA954" s="7"/>
      <c r="AB954" s="7"/>
      <c r="AC954" s="7"/>
      <c r="AD954" s="7"/>
      <c r="AE954" s="7"/>
      <c r="AF954" s="7"/>
      <c r="AG954" s="7"/>
      <c r="AH954" s="7"/>
    </row>
    <row r="955" spans="25:34" ht="12.75">
      <c r="Y955" s="7"/>
      <c r="Z955" s="7"/>
      <c r="AA955" s="7"/>
      <c r="AB955" s="7"/>
      <c r="AC955" s="7"/>
      <c r="AD955" s="7"/>
      <c r="AE955" s="7"/>
      <c r="AF955" s="7"/>
      <c r="AG955" s="7"/>
      <c r="AH955" s="7"/>
    </row>
    <row r="956" spans="25:34" ht="12.75">
      <c r="Y956" s="7"/>
      <c r="Z956" s="7"/>
      <c r="AA956" s="7"/>
      <c r="AB956" s="7"/>
      <c r="AC956" s="7"/>
      <c r="AD956" s="7"/>
      <c r="AE956" s="7"/>
      <c r="AF956" s="7"/>
      <c r="AG956" s="7"/>
      <c r="AH956" s="7"/>
    </row>
    <row r="957" spans="25:34" ht="12.75">
      <c r="Y957" s="7"/>
      <c r="Z957" s="7"/>
      <c r="AA957" s="7"/>
      <c r="AB957" s="7"/>
      <c r="AC957" s="7"/>
      <c r="AD957" s="7"/>
      <c r="AE957" s="7"/>
      <c r="AF957" s="7"/>
      <c r="AG957" s="7"/>
      <c r="AH957" s="7"/>
    </row>
    <row r="958" spans="25:34" ht="12.75">
      <c r="Y958" s="7"/>
      <c r="Z958" s="7"/>
      <c r="AA958" s="7"/>
      <c r="AB958" s="7"/>
      <c r="AC958" s="7"/>
      <c r="AD958" s="7"/>
      <c r="AE958" s="7"/>
      <c r="AF958" s="7"/>
      <c r="AG958" s="7"/>
      <c r="AH958" s="7"/>
    </row>
    <row r="959" spans="25:34" ht="12.75">
      <c r="Y959" s="7"/>
      <c r="Z959" s="7"/>
      <c r="AA959" s="7"/>
      <c r="AB959" s="7"/>
      <c r="AC959" s="7"/>
      <c r="AD959" s="7"/>
      <c r="AE959" s="7"/>
      <c r="AF959" s="7"/>
      <c r="AG959" s="7"/>
      <c r="AH959" s="7"/>
    </row>
    <row r="960" spans="25:34" ht="12.75">
      <c r="Y960" s="7"/>
      <c r="Z960" s="7"/>
      <c r="AA960" s="7"/>
      <c r="AB960" s="7"/>
      <c r="AC960" s="7"/>
      <c r="AD960" s="7"/>
      <c r="AE960" s="7"/>
      <c r="AF960" s="7"/>
      <c r="AG960" s="7"/>
      <c r="AH960" s="7"/>
    </row>
    <row r="961" spans="25:34" ht="12.75">
      <c r="Y961" s="7"/>
      <c r="Z961" s="7"/>
      <c r="AA961" s="7"/>
      <c r="AB961" s="7"/>
      <c r="AC961" s="7"/>
      <c r="AD961" s="7"/>
      <c r="AE961" s="7"/>
      <c r="AF961" s="7"/>
      <c r="AG961" s="7"/>
      <c r="AH961" s="7"/>
    </row>
    <row r="962" spans="25:34" ht="12.75">
      <c r="Y962" s="7"/>
      <c r="Z962" s="7"/>
      <c r="AA962" s="7"/>
      <c r="AB962" s="7"/>
      <c r="AC962" s="7"/>
      <c r="AD962" s="7"/>
      <c r="AE962" s="7"/>
      <c r="AF962" s="7"/>
      <c r="AG962" s="7"/>
      <c r="AH962" s="7"/>
    </row>
    <row r="963" spans="25:34" ht="12.75">
      <c r="Y963" s="7"/>
      <c r="Z963" s="7"/>
      <c r="AA963" s="7"/>
      <c r="AB963" s="7"/>
      <c r="AC963" s="7"/>
      <c r="AD963" s="7"/>
      <c r="AE963" s="7"/>
      <c r="AF963" s="7"/>
      <c r="AG963" s="7"/>
      <c r="AH963" s="7"/>
    </row>
    <row r="964" spans="25:34" ht="12.75">
      <c r="Y964" s="7"/>
      <c r="Z964" s="7"/>
      <c r="AA964" s="7"/>
      <c r="AB964" s="7"/>
      <c r="AC964" s="7"/>
      <c r="AD964" s="7"/>
      <c r="AE964" s="7"/>
      <c r="AF964" s="7"/>
      <c r="AG964" s="7"/>
      <c r="AH964" s="7"/>
    </row>
    <row r="965" spans="25:34" ht="12.75">
      <c r="Y965" s="7"/>
      <c r="Z965" s="7"/>
      <c r="AA965" s="7"/>
      <c r="AB965" s="7"/>
      <c r="AC965" s="7"/>
      <c r="AD965" s="7"/>
      <c r="AE965" s="7"/>
      <c r="AF965" s="7"/>
      <c r="AG965" s="7"/>
      <c r="AH965" s="7"/>
    </row>
    <row r="966" spans="25:34" ht="12.75">
      <c r="Y966" s="7"/>
      <c r="Z966" s="7"/>
      <c r="AA966" s="7"/>
      <c r="AB966" s="7"/>
      <c r="AC966" s="7"/>
      <c r="AD966" s="7"/>
      <c r="AE966" s="7"/>
      <c r="AF966" s="7"/>
      <c r="AG966" s="7"/>
      <c r="AH966" s="7"/>
    </row>
    <row r="967" spans="25:34" ht="12.75">
      <c r="Y967" s="7"/>
      <c r="Z967" s="7"/>
      <c r="AA967" s="7"/>
      <c r="AB967" s="7"/>
      <c r="AC967" s="7"/>
      <c r="AD967" s="7"/>
      <c r="AE967" s="7"/>
      <c r="AF967" s="7"/>
      <c r="AG967" s="7"/>
      <c r="AH967" s="7"/>
    </row>
    <row r="968" spans="25:34" ht="12.75">
      <c r="Y968" s="7"/>
      <c r="Z968" s="7"/>
      <c r="AA968" s="7"/>
      <c r="AB968" s="7"/>
      <c r="AC968" s="7"/>
      <c r="AD968" s="7"/>
      <c r="AE968" s="7"/>
      <c r="AF968" s="7"/>
      <c r="AG968" s="7"/>
      <c r="AH968" s="7"/>
    </row>
    <row r="969" spans="25:34" ht="12.75">
      <c r="Y969" s="7"/>
      <c r="Z969" s="7"/>
      <c r="AA969" s="7"/>
      <c r="AB969" s="7"/>
      <c r="AC969" s="7"/>
      <c r="AD969" s="7"/>
      <c r="AE969" s="7"/>
      <c r="AF969" s="7"/>
      <c r="AG969" s="7"/>
      <c r="AH969" s="7"/>
    </row>
    <row r="970" spans="25:34" ht="12.75">
      <c r="Y970" s="7"/>
      <c r="Z970" s="7"/>
      <c r="AA970" s="7"/>
      <c r="AB970" s="7"/>
      <c r="AC970" s="7"/>
      <c r="AD970" s="7"/>
      <c r="AE970" s="7"/>
      <c r="AF970" s="7"/>
      <c r="AG970" s="7"/>
      <c r="AH970" s="7"/>
    </row>
    <row r="971" spans="25:34" ht="12.75">
      <c r="Y971" s="7"/>
      <c r="Z971" s="7"/>
      <c r="AA971" s="7"/>
      <c r="AB971" s="7"/>
      <c r="AC971" s="7"/>
      <c r="AD971" s="7"/>
      <c r="AE971" s="7"/>
      <c r="AF971" s="7"/>
      <c r="AG971" s="7"/>
      <c r="AH971" s="7"/>
    </row>
    <row r="972" spans="25:34" ht="12.75">
      <c r="Y972" s="7"/>
      <c r="Z972" s="7"/>
      <c r="AA972" s="7"/>
      <c r="AB972" s="7"/>
      <c r="AC972" s="7"/>
      <c r="AD972" s="7"/>
      <c r="AE972" s="7"/>
      <c r="AF972" s="7"/>
      <c r="AG972" s="7"/>
      <c r="AH972" s="7"/>
    </row>
    <row r="973" spans="25:34" ht="12.75">
      <c r="Y973" s="7"/>
      <c r="Z973" s="7"/>
      <c r="AA973" s="7"/>
      <c r="AB973" s="7"/>
      <c r="AC973" s="7"/>
      <c r="AD973" s="7"/>
      <c r="AE973" s="7"/>
      <c r="AF973" s="7"/>
      <c r="AG973" s="7"/>
      <c r="AH973" s="7"/>
    </row>
    <row r="974" spans="25:34" ht="12.75">
      <c r="Y974" s="7"/>
      <c r="Z974" s="7"/>
      <c r="AA974" s="7"/>
      <c r="AB974" s="7"/>
      <c r="AC974" s="7"/>
      <c r="AD974" s="7"/>
      <c r="AE974" s="7"/>
      <c r="AF974" s="7"/>
      <c r="AG974" s="7"/>
      <c r="AH974" s="7"/>
    </row>
    <row r="975" spans="25:34" ht="12.75">
      <c r="Y975" s="7"/>
      <c r="Z975" s="7"/>
      <c r="AA975" s="7"/>
      <c r="AB975" s="7"/>
      <c r="AC975" s="7"/>
      <c r="AD975" s="7"/>
      <c r="AE975" s="7"/>
      <c r="AF975" s="7"/>
      <c r="AG975" s="7"/>
      <c r="AH975" s="7"/>
    </row>
    <row r="976" spans="25:34" ht="12.75">
      <c r="Y976" s="7"/>
      <c r="Z976" s="7"/>
      <c r="AA976" s="7"/>
      <c r="AB976" s="7"/>
      <c r="AC976" s="7"/>
      <c r="AD976" s="7"/>
      <c r="AE976" s="7"/>
      <c r="AF976" s="7"/>
      <c r="AG976" s="7"/>
      <c r="AH976" s="7"/>
    </row>
    <row r="977" spans="25:34" ht="12.75">
      <c r="Y977" s="7"/>
      <c r="Z977" s="7"/>
      <c r="AA977" s="7"/>
      <c r="AB977" s="7"/>
      <c r="AC977" s="7"/>
      <c r="AD977" s="7"/>
      <c r="AE977" s="7"/>
      <c r="AF977" s="7"/>
      <c r="AG977" s="7"/>
      <c r="AH977" s="7"/>
    </row>
    <row r="978" spans="25:34" ht="12.75">
      <c r="Y978" s="7"/>
      <c r="Z978" s="7"/>
      <c r="AA978" s="7"/>
      <c r="AB978" s="7"/>
      <c r="AC978" s="7"/>
      <c r="AD978" s="7"/>
      <c r="AE978" s="7"/>
      <c r="AF978" s="7"/>
      <c r="AG978" s="7"/>
      <c r="AH978" s="7"/>
    </row>
    <row r="979" spans="25:34" ht="12.75">
      <c r="Y979" s="7"/>
      <c r="Z979" s="7"/>
      <c r="AA979" s="7"/>
      <c r="AB979" s="7"/>
      <c r="AC979" s="7"/>
      <c r="AD979" s="7"/>
      <c r="AE979" s="7"/>
      <c r="AF979" s="7"/>
      <c r="AG979" s="7"/>
      <c r="AH979" s="7"/>
    </row>
    <row r="980" spans="25:34" ht="12.75">
      <c r="Y980" s="7"/>
      <c r="Z980" s="7"/>
      <c r="AA980" s="7"/>
      <c r="AB980" s="7"/>
      <c r="AC980" s="7"/>
      <c r="AD980" s="7"/>
      <c r="AE980" s="7"/>
      <c r="AF980" s="7"/>
      <c r="AG980" s="7"/>
      <c r="AH980" s="7"/>
    </row>
    <row r="981" spans="25:34" ht="12.75">
      <c r="Y981" s="7"/>
      <c r="Z981" s="7"/>
      <c r="AA981" s="7"/>
      <c r="AB981" s="7"/>
      <c r="AC981" s="7"/>
      <c r="AD981" s="7"/>
      <c r="AE981" s="7"/>
      <c r="AF981" s="7"/>
      <c r="AG981" s="7"/>
      <c r="AH981" s="7"/>
    </row>
    <row r="982" spans="25:34" ht="12.75">
      <c r="Y982" s="7"/>
      <c r="Z982" s="7"/>
      <c r="AA982" s="7"/>
      <c r="AB982" s="7"/>
      <c r="AC982" s="7"/>
      <c r="AD982" s="7"/>
      <c r="AE982" s="7"/>
      <c r="AF982" s="7"/>
      <c r="AG982" s="7"/>
      <c r="AH982" s="7"/>
    </row>
    <row r="983" spans="25:34" ht="12.75">
      <c r="Y983" s="7"/>
      <c r="Z983" s="7"/>
      <c r="AA983" s="7"/>
      <c r="AB983" s="7"/>
      <c r="AC983" s="7"/>
      <c r="AD983" s="7"/>
      <c r="AE983" s="7"/>
      <c r="AF983" s="7"/>
      <c r="AG983" s="7"/>
      <c r="AH983" s="7"/>
    </row>
    <row r="984" spans="25:34" ht="12.75">
      <c r="Y984" s="7"/>
      <c r="Z984" s="7"/>
      <c r="AA984" s="7"/>
      <c r="AB984" s="7"/>
      <c r="AC984" s="7"/>
      <c r="AD984" s="7"/>
      <c r="AE984" s="7"/>
      <c r="AF984" s="7"/>
      <c r="AG984" s="7"/>
      <c r="AH984" s="7"/>
    </row>
    <row r="985" spans="25:34" ht="12.75">
      <c r="Y985" s="7"/>
      <c r="Z985" s="7"/>
      <c r="AA985" s="7"/>
      <c r="AB985" s="7"/>
      <c r="AC985" s="7"/>
      <c r="AD985" s="7"/>
      <c r="AE985" s="7"/>
      <c r="AF985" s="7"/>
      <c r="AG985" s="7"/>
      <c r="AH985" s="7"/>
    </row>
    <row r="986" spans="25:34" ht="12.75">
      <c r="Y986" s="7"/>
      <c r="Z986" s="7"/>
      <c r="AA986" s="7"/>
      <c r="AB986" s="7"/>
      <c r="AC986" s="7"/>
      <c r="AD986" s="7"/>
      <c r="AE986" s="7"/>
      <c r="AF986" s="7"/>
      <c r="AG986" s="7"/>
      <c r="AH986" s="7"/>
    </row>
    <row r="987" spans="25:34" ht="12.75">
      <c r="Y987" s="7"/>
      <c r="Z987" s="7"/>
      <c r="AA987" s="7"/>
      <c r="AB987" s="7"/>
      <c r="AC987" s="7"/>
      <c r="AD987" s="7"/>
      <c r="AE987" s="7"/>
      <c r="AF987" s="7"/>
      <c r="AG987" s="7"/>
      <c r="AH987" s="7"/>
    </row>
    <row r="988" spans="25:34" ht="12.75">
      <c r="Y988" s="7"/>
      <c r="Z988" s="7"/>
      <c r="AA988" s="7"/>
      <c r="AB988" s="7"/>
      <c r="AC988" s="7"/>
      <c r="AD988" s="7"/>
      <c r="AE988" s="7"/>
      <c r="AF988" s="7"/>
      <c r="AG988" s="7"/>
      <c r="AH988" s="7"/>
    </row>
    <row r="989" spans="25:34" ht="12.75">
      <c r="Y989" s="7"/>
      <c r="Z989" s="7"/>
      <c r="AA989" s="7"/>
      <c r="AB989" s="7"/>
      <c r="AC989" s="7"/>
      <c r="AD989" s="7"/>
      <c r="AE989" s="7"/>
      <c r="AF989" s="7"/>
      <c r="AG989" s="7"/>
      <c r="AH989" s="7"/>
    </row>
    <row r="990" spans="25:34" ht="12.75">
      <c r="Y990" s="7"/>
      <c r="Z990" s="7"/>
      <c r="AA990" s="7"/>
      <c r="AB990" s="7"/>
      <c r="AC990" s="7"/>
      <c r="AD990" s="7"/>
      <c r="AE990" s="7"/>
      <c r="AF990" s="7"/>
      <c r="AG990" s="7"/>
      <c r="AH990" s="7"/>
    </row>
    <row r="991" spans="25:34" ht="12.75">
      <c r="Y991" s="7"/>
      <c r="Z991" s="7"/>
      <c r="AA991" s="7"/>
      <c r="AB991" s="7"/>
      <c r="AC991" s="7"/>
      <c r="AD991" s="7"/>
      <c r="AE991" s="7"/>
      <c r="AF991" s="7"/>
      <c r="AG991" s="7"/>
      <c r="AH991" s="7"/>
    </row>
    <row r="992" spans="25:34" ht="12.75">
      <c r="Y992" s="7"/>
      <c r="Z992" s="7"/>
      <c r="AA992" s="7"/>
      <c r="AB992" s="7"/>
      <c r="AC992" s="7"/>
      <c r="AD992" s="7"/>
      <c r="AE992" s="7"/>
      <c r="AF992" s="7"/>
      <c r="AG992" s="7"/>
      <c r="AH992" s="7"/>
    </row>
    <row r="993" spans="25:34" ht="12.75">
      <c r="Y993" s="7"/>
      <c r="Z993" s="7"/>
      <c r="AA993" s="7"/>
      <c r="AB993" s="7"/>
      <c r="AC993" s="7"/>
      <c r="AD993" s="7"/>
      <c r="AE993" s="7"/>
      <c r="AF993" s="7"/>
      <c r="AG993" s="7"/>
      <c r="AH993" s="7"/>
    </row>
    <row r="994" spans="25:34" ht="12.75">
      <c r="Y994" s="7"/>
      <c r="Z994" s="7"/>
      <c r="AA994" s="7"/>
      <c r="AB994" s="7"/>
      <c r="AC994" s="7"/>
      <c r="AD994" s="7"/>
      <c r="AE994" s="7"/>
      <c r="AF994" s="7"/>
      <c r="AG994" s="7"/>
      <c r="AH994" s="7"/>
    </row>
    <row r="995" spans="25:34" ht="12.75">
      <c r="Y995" s="7"/>
      <c r="Z995" s="7"/>
      <c r="AA995" s="7"/>
      <c r="AB995" s="7"/>
      <c r="AC995" s="7"/>
      <c r="AD995" s="7"/>
      <c r="AE995" s="7"/>
      <c r="AF995" s="7"/>
      <c r="AG995" s="7"/>
      <c r="AH995" s="7"/>
    </row>
    <row r="996" spans="25:34" ht="12.75">
      <c r="Y996" s="7"/>
      <c r="Z996" s="7"/>
      <c r="AA996" s="7"/>
      <c r="AB996" s="7"/>
      <c r="AC996" s="7"/>
      <c r="AD996" s="7"/>
      <c r="AE996" s="7"/>
      <c r="AF996" s="7"/>
      <c r="AG996" s="7"/>
      <c r="AH996" s="7"/>
    </row>
    <row r="997" spans="25:34" ht="12.75">
      <c r="Y997" s="7"/>
      <c r="Z997" s="7"/>
      <c r="AA997" s="7"/>
      <c r="AB997" s="7"/>
      <c r="AC997" s="7"/>
      <c r="AD997" s="7"/>
      <c r="AE997" s="7"/>
      <c r="AF997" s="7"/>
      <c r="AG997" s="7"/>
      <c r="AH997" s="7"/>
    </row>
    <row r="998" spans="25:34" ht="12.75">
      <c r="Y998" s="7"/>
      <c r="Z998" s="7"/>
      <c r="AA998" s="7"/>
      <c r="AB998" s="7"/>
      <c r="AC998" s="7"/>
      <c r="AD998" s="7"/>
      <c r="AE998" s="7"/>
      <c r="AF998" s="7"/>
      <c r="AG998" s="7"/>
      <c r="AH998" s="7"/>
    </row>
    <row r="999" spans="25:34" ht="12.75">
      <c r="Y999" s="7"/>
      <c r="Z999" s="7"/>
      <c r="AA999" s="7"/>
      <c r="AB999" s="7"/>
      <c r="AC999" s="7"/>
      <c r="AD999" s="7"/>
      <c r="AE999" s="7"/>
      <c r="AF999" s="7"/>
      <c r="AG999" s="7"/>
      <c r="AH999" s="7"/>
    </row>
    <row r="1000" spans="25:34" ht="12.75"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</row>
    <row r="1001" spans="25:34" ht="12.75"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</row>
    <row r="1002" spans="25:34" ht="12.75"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</row>
    <row r="1003" spans="25:34" ht="12.75"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</row>
    <row r="1004" spans="25:34" ht="12.75"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</row>
    <row r="1005" spans="25:34" ht="12.75"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</row>
    <row r="1006" spans="25:34" ht="12.75"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</row>
    <row r="1007" spans="25:34" ht="12.75"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</row>
    <row r="1008" spans="25:34" ht="12.75"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</row>
    <row r="1009" spans="25:34" ht="12.75"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</row>
    <row r="1010" spans="25:34" ht="12.75"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</row>
    <row r="1011" spans="25:34" ht="12.75"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</row>
    <row r="1012" spans="25:34" ht="12.75"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</row>
    <row r="1013" spans="25:34" ht="12.75"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</row>
    <row r="1014" spans="25:34" ht="12.75"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</row>
    <row r="1015" spans="25:34" ht="12.75"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</row>
    <row r="1016" spans="25:34" ht="12.75"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</row>
    <row r="1017" spans="25:34" ht="12.75"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</row>
    <row r="1018" spans="25:34" ht="12.75"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</row>
    <row r="1019" spans="25:34" ht="12.75"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</row>
    <row r="1020" spans="25:34" ht="12.75"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</row>
    <row r="1021" spans="25:34" ht="12.75"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</row>
    <row r="1022" spans="25:34" ht="12.75"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</row>
    <row r="1023" spans="25:34" ht="12.75"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</row>
    <row r="1024" spans="25:34" ht="12.75"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</row>
    <row r="1025" spans="25:34" ht="12.75"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</row>
    <row r="1026" spans="25:34" ht="12.75"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</row>
    <row r="1027" spans="25:34" ht="12.75"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</row>
    <row r="1028" spans="25:34" ht="12.75"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</row>
    <row r="1029" spans="25:34" ht="12.75"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</row>
    <row r="1030" spans="25:34" ht="12.75"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</row>
    <row r="1031" spans="25:34" ht="12.75"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</row>
    <row r="1032" spans="25:34" ht="12.75"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</row>
    <row r="1033" spans="25:34" ht="12.75"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</row>
    <row r="1034" spans="25:34" ht="12.75"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</row>
    <row r="1035" spans="25:34" ht="12.75"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</row>
    <row r="1036" spans="25:34" ht="12.75"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</row>
    <row r="1037" spans="25:34" ht="12.75"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</row>
    <row r="1038" spans="25:34" ht="12.75"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</row>
    <row r="1039" spans="25:34" ht="12.75"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</row>
    <row r="1040" spans="25:34" ht="12.75"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</row>
    <row r="1041" spans="25:34" ht="12.75"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</row>
    <row r="1042" spans="25:34" ht="12.75"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</row>
    <row r="1043" spans="25:34" ht="12.75"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</row>
    <row r="1044" spans="25:34" ht="12.75"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</row>
    <row r="1045" spans="25:34" ht="12.75"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</row>
    <row r="1046" spans="25:34" ht="12.75"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</row>
    <row r="1047" spans="25:34" ht="12.75"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</row>
    <row r="1048" spans="25:34" ht="12.75"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</row>
    <row r="1049" spans="25:34" ht="12.75"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</row>
    <row r="1050" spans="25:34" ht="12.75"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</row>
    <row r="1051" spans="25:34" ht="12.75"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</row>
    <row r="1052" spans="25:34" ht="12.75"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</row>
    <row r="1053" spans="25:34" ht="12.75"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</row>
    <row r="1054" spans="25:34" ht="12.75"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</row>
    <row r="1055" spans="25:34" ht="12.75"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</row>
    <row r="1056" spans="25:34" ht="12.75"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</row>
    <row r="1057" spans="25:34" ht="12.75"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</row>
    <row r="1058" spans="25:34" ht="12.75"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</row>
    <row r="1059" spans="25:34" ht="12.75"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</row>
    <row r="1060" spans="25:34" ht="12.75"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</row>
    <row r="1061" spans="25:34" ht="12.75"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</row>
    <row r="1062" spans="25:34" ht="12.75"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</row>
    <row r="1063" spans="25:34" ht="12.75"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</row>
    <row r="1064" spans="25:34" ht="12.75"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</row>
    <row r="1065" spans="25:34" ht="12.75"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</row>
    <row r="1066" spans="25:34" ht="12.75"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</row>
    <row r="1067" spans="25:34" ht="12.75"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</row>
    <row r="1068" spans="25:34" ht="12.75"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</row>
    <row r="1069" spans="25:34" ht="12.75"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</row>
    <row r="1070" spans="25:34" ht="12.75"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</row>
    <row r="1071" spans="25:34" ht="12.75"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</row>
    <row r="1072" spans="25:34" ht="12.75"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</row>
    <row r="1073" spans="25:34" ht="12.75"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</row>
    <row r="1074" spans="25:34" ht="12.75"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</row>
    <row r="1075" spans="25:34" ht="12.75"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</row>
    <row r="1076" spans="25:34" ht="12.75"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</row>
    <row r="1077" spans="25:34" ht="12.75"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</row>
    <row r="1078" spans="25:34" ht="12.75"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</row>
    <row r="1079" spans="25:34" ht="12.75"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</row>
    <row r="1080" spans="25:34" ht="12.75"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</row>
    <row r="1081" spans="25:34" ht="12.75"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</row>
    <row r="1082" spans="25:34" ht="12.75"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</row>
    <row r="1083" spans="25:34" ht="12.75"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</row>
    <row r="1084" spans="25:34" ht="12.75"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</row>
    <row r="1085" spans="25:34" ht="12.75"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</row>
    <row r="1086" spans="25:34" ht="12.75"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</row>
    <row r="1087" spans="25:34" ht="12.75"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</row>
    <row r="1088" spans="25:34" ht="12.75"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</row>
    <row r="1089" spans="25:34" ht="12.75"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</row>
    <row r="1090" spans="25:34" ht="12.75"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</row>
    <row r="1091" spans="25:34" ht="12.75"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</row>
    <row r="1092" spans="25:34" ht="12.75"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</row>
    <row r="1093" spans="25:34" ht="12.75"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</row>
    <row r="1094" spans="25:34" ht="12.75"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</row>
    <row r="1095" spans="25:34" ht="12.75"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</row>
    <row r="1096" spans="25:34" ht="12.75"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</row>
    <row r="1097" spans="25:34" ht="12.75"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</row>
    <row r="1098" spans="25:34" ht="12.75"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</row>
    <row r="1099" spans="25:34" ht="12.75"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</row>
    <row r="1100" spans="25:34" ht="12.75"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</row>
    <row r="1101" spans="25:34" ht="12.75"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</row>
    <row r="1102" spans="25:34" ht="12.75"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</row>
    <row r="1103" spans="25:34" ht="12.75"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</row>
    <row r="1104" spans="25:34" ht="12.75"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</row>
    <row r="1105" spans="25:34" ht="12.75"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</row>
    <row r="1106" spans="25:34" ht="12.75"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</row>
    <row r="1107" spans="25:34" ht="12.75"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</row>
    <row r="1108" spans="25:34" ht="12.75"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</row>
    <row r="1109" spans="25:34" ht="12.75"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</row>
    <row r="1110" spans="25:34" ht="12.75"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</row>
    <row r="1111" spans="25:34" ht="12.75"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</row>
    <row r="1112" spans="25:34" ht="12.75"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</row>
    <row r="1113" spans="25:34" ht="12.75"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</row>
    <row r="1114" spans="25:34" ht="12.75"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</row>
    <row r="1115" spans="25:34" ht="12.75"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</row>
    <row r="1116" spans="25:34" ht="12.75"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</row>
    <row r="1117" spans="25:34" ht="12.75"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</row>
    <row r="1118" spans="25:34" ht="12.75"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</row>
    <row r="1119" spans="25:34" ht="12.75"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</row>
    <row r="1120" spans="25:34" ht="12.75"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</row>
    <row r="1121" spans="25:34" ht="12.75"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</row>
    <row r="1122" spans="25:34" ht="12.75"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</row>
    <row r="1123" spans="25:34" ht="12.75"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</row>
    <row r="1124" spans="25:34" ht="12.75"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</row>
    <row r="1125" spans="25:34" ht="12.75"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</row>
    <row r="1126" spans="25:34" ht="12.75"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</row>
    <row r="1127" spans="25:34" ht="12.75"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</row>
    <row r="1128" spans="25:34" ht="12.75"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</row>
    <row r="1129" spans="25:34" ht="12.75"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</row>
    <row r="1130" spans="25:34" ht="12.75"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</row>
    <row r="1131" spans="25:34" ht="12.75"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</row>
    <row r="1132" spans="25:34" ht="12.75"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</row>
    <row r="1133" spans="25:34" ht="12.75"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</row>
    <row r="1134" spans="25:34" ht="12.75"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</row>
    <row r="1135" spans="25:34" ht="12.75"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</row>
    <row r="1136" spans="25:34" ht="12.75"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</row>
    <row r="1137" spans="25:34" ht="12.75"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</row>
    <row r="1138" spans="25:34" ht="12.75"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</row>
    <row r="1139" spans="25:34" ht="12.75"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</row>
    <row r="1140" spans="25:34" ht="12.75"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</row>
    <row r="1141" spans="25:34" ht="12.75"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</row>
    <row r="1142" spans="25:34" ht="12.75"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</row>
    <row r="1143" spans="25:34" ht="12.75"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</row>
    <row r="1144" spans="25:34" ht="12.75"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</row>
    <row r="1145" spans="25:34" ht="12.75"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</row>
    <row r="1146" spans="25:34" ht="12.75"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</row>
    <row r="1147" spans="25:34" ht="12.75"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</row>
    <row r="1148" spans="25:34" ht="12.75"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</row>
    <row r="1149" spans="25:34" ht="12.75"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</row>
    <row r="1150" spans="25:34" ht="12.75"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</row>
    <row r="1151" spans="25:34" ht="12.75"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</row>
    <row r="1152" spans="25:34" ht="12.75"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</row>
    <row r="1153" spans="25:34" ht="12.75"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</row>
    <row r="1154" spans="25:34" ht="12.75"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</row>
    <row r="1155" spans="25:34" ht="12.75"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</row>
    <row r="1156" spans="25:34" ht="12.75"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</row>
    <row r="1157" spans="25:34" ht="12.75"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</row>
    <row r="1158" spans="25:34" ht="12.75"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</row>
    <row r="1159" spans="25:34" ht="12.75"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</row>
    <row r="1160" spans="25:34" ht="12.75"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</row>
    <row r="1161" spans="25:34" ht="12.75"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</row>
    <row r="1162" spans="25:34" ht="12.75"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</row>
    <row r="1163" spans="25:34" ht="12.75"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</row>
    <row r="1164" spans="25:34" ht="12.75"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</row>
    <row r="1165" spans="25:34" ht="12.75"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</row>
    <row r="1166" spans="25:34" ht="12.75"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</row>
    <row r="1167" spans="25:34" ht="12.75"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</row>
    <row r="1168" spans="25:34" ht="12.75"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</row>
    <row r="1169" spans="25:34" ht="12.75"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</row>
    <row r="1170" spans="25:34" ht="12.75"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</row>
    <row r="1171" spans="25:34" ht="12.75"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</row>
    <row r="1172" spans="25:34" ht="12.75"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</row>
    <row r="1173" spans="25:34" ht="12.75"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</row>
    <row r="1174" spans="25:34" ht="12.75"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</row>
    <row r="1175" spans="25:34" ht="12.75"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</row>
    <row r="1176" spans="25:34" ht="12.75"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</row>
    <row r="1177" spans="25:34" ht="12.75"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</row>
    <row r="1178" spans="25:34" ht="12.75"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</row>
    <row r="1179" spans="25:34" ht="12.75"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</row>
    <row r="1180" spans="25:34" ht="12.75"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</row>
    <row r="1181" spans="25:34" ht="12.75"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</row>
    <row r="1182" spans="25:34" ht="12.75"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</row>
    <row r="1183" spans="25:34" ht="12.75"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</row>
    <row r="1184" spans="25:34" ht="12.75"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</row>
    <row r="1185" spans="25:34" ht="12.75"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</row>
    <row r="1186" spans="25:34" ht="12.75"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</row>
    <row r="1187" spans="25:34" ht="12.75"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</row>
    <row r="1188" spans="25:34" ht="12.75"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</row>
    <row r="1189" spans="25:34" ht="12.75"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</row>
    <row r="1190" spans="25:34" ht="12.75"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</row>
    <row r="1191" spans="25:34" ht="12.75"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</row>
    <row r="1192" spans="25:34" ht="12.75"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</row>
    <row r="1193" spans="25:34" ht="12.75"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</row>
    <row r="1194" spans="25:34" ht="12.75"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</row>
    <row r="1195" spans="25:34" ht="12.75"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</row>
    <row r="1196" spans="25:34" ht="12.75"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</row>
    <row r="1197" spans="25:34" ht="12.75"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</row>
    <row r="1198" spans="25:34" ht="12.75"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</row>
    <row r="1199" spans="25:34" ht="12.75"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</row>
    <row r="1200" spans="25:34" ht="12.75"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</row>
    <row r="1201" spans="25:34" ht="12.75"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</row>
    <row r="1202" spans="25:34" ht="12.75"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</row>
    <row r="1203" spans="25:34" ht="12.75"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</row>
    <row r="1204" spans="25:34" ht="12.75"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</row>
    <row r="1205" spans="25:34" ht="12.75"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</row>
    <row r="1206" spans="25:34" ht="12.75"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</row>
    <row r="1207" spans="25:34" ht="12.75"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</row>
    <row r="1208" spans="25:34" ht="12.75"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</row>
    <row r="1209" spans="25:34" ht="12.75"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</row>
    <row r="1210" spans="25:34" ht="12.75"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</row>
    <row r="1211" spans="25:34" ht="12.75"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</row>
    <row r="1212" spans="25:34" ht="12.75"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</row>
    <row r="1213" spans="25:34" ht="12.75"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</row>
    <row r="1214" spans="25:34" ht="12.75"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</row>
    <row r="1215" spans="25:34" ht="12.75"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</row>
    <row r="1216" spans="25:34" ht="12.75"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</row>
    <row r="1217" spans="25:34" ht="12.75"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</row>
    <row r="1218" spans="25:34" ht="12.75"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</row>
    <row r="1219" spans="25:34" ht="12.75"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</row>
    <row r="1220" spans="25:34" ht="12.75"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</row>
    <row r="1221" spans="25:34" ht="12.75"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</row>
    <row r="1222" spans="25:34" ht="12.75"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</row>
    <row r="1223" spans="25:34" ht="12.75"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</row>
    <row r="1224" spans="25:34" ht="12.75"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</row>
    <row r="1225" spans="25:34" ht="12.75"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</row>
    <row r="1226" spans="25:34" ht="12.75"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</row>
    <row r="1227" spans="25:34" ht="12.75"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</row>
    <row r="1228" spans="25:34" ht="12.75"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</row>
    <row r="1229" spans="25:34" ht="12.75"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</row>
    <row r="1230" spans="25:34" ht="12.75"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</row>
    <row r="1231" spans="25:34" ht="12.75"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</row>
    <row r="1232" spans="25:34" ht="12.75"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</row>
    <row r="1233" spans="25:34" ht="12.75"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</row>
    <row r="1234" spans="25:34" ht="12.75"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</row>
    <row r="1235" spans="25:34" ht="12.75"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</row>
    <row r="1236" spans="25:34" ht="12.75"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</row>
    <row r="1237" spans="25:34" ht="12.75"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</row>
    <row r="1238" spans="25:34" ht="12.75"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</row>
    <row r="1239" spans="25:34" ht="12.75"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</row>
    <row r="1240" spans="25:34" ht="12.75"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</row>
    <row r="1241" spans="25:34" ht="12.75"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</row>
    <row r="1242" spans="25:34" ht="12.75"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</row>
    <row r="1243" spans="25:34" ht="12.75"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</row>
    <row r="1244" spans="25:34" ht="12.75"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</row>
    <row r="1245" spans="25:34" ht="12.75"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</row>
    <row r="1246" spans="25:34" ht="12.75"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</row>
    <row r="1247" spans="25:34" ht="12.75"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</row>
    <row r="1248" spans="25:34" ht="12.75"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</row>
    <row r="1249" spans="25:34" ht="12.75"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</row>
    <row r="1250" spans="25:34" ht="12.75"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</row>
    <row r="1251" spans="25:34" ht="12.75"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</row>
    <row r="1252" spans="25:34" ht="12.75"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</row>
    <row r="1253" spans="25:34" ht="12.75"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</row>
    <row r="1254" spans="25:34" ht="12.75"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</row>
    <row r="1255" spans="25:34" ht="12.75"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</row>
    <row r="1256" spans="25:34" ht="12.75"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</row>
    <row r="1257" spans="25:34" ht="12.75"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</row>
    <row r="1258" spans="25:34" ht="12.75"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</row>
    <row r="1259" spans="25:34" ht="12.75"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</row>
    <row r="1260" spans="25:34" ht="12.75"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</row>
    <row r="1261" spans="25:34" ht="12.75"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</row>
    <row r="1262" spans="25:34" ht="12.75"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</row>
    <row r="1263" spans="25:34" ht="12.75"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</row>
    <row r="1264" spans="25:34" ht="12.75"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</row>
    <row r="1265" spans="25:34" ht="12.75"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</row>
    <row r="1266" spans="25:34" ht="12.75"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</row>
    <row r="1267" spans="25:34" ht="12.75"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</row>
    <row r="1268" spans="25:34" ht="12.75"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</row>
    <row r="1269" spans="25:34" ht="12.75"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</row>
    <row r="1270" spans="25:34" ht="12.75"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</row>
    <row r="1271" spans="25:34" ht="12.75"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</row>
    <row r="1272" spans="25:34" ht="12.75"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</row>
    <row r="1273" spans="25:34" ht="12.75"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</row>
    <row r="1274" spans="25:34" ht="12.75"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</row>
    <row r="1275" spans="25:34" ht="12.75"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</row>
    <row r="1276" spans="25:34" ht="12.75"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</row>
    <row r="1277" spans="25:34" ht="12.75"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</row>
    <row r="1278" spans="25:34" ht="12.75"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</row>
    <row r="1279" spans="25:34" ht="12.75"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</row>
    <row r="1280" spans="25:34" ht="12.75"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</row>
    <row r="1281" spans="25:34" ht="12.75"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</row>
    <row r="1282" spans="25:34" ht="12.75"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</row>
    <row r="1283" spans="25:34" ht="12.75"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</row>
    <row r="1284" spans="25:34" ht="12.75"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</row>
    <row r="1285" spans="25:34" ht="12.75"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</row>
    <row r="1286" spans="25:34" ht="12.75"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</row>
    <row r="1287" spans="25:34" ht="12.75"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</row>
    <row r="1288" spans="25:34" ht="12.75"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</row>
    <row r="1289" spans="25:34" ht="12.75"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</row>
    <row r="1290" spans="25:34" ht="12.75"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</row>
    <row r="1291" spans="25:34" ht="12.75"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</row>
    <row r="1292" spans="25:34" ht="12.75"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</row>
    <row r="1293" spans="25:34" ht="12.75"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</row>
    <row r="1294" spans="25:34" ht="12.75"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</row>
    <row r="1295" spans="25:34" ht="12.75"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</row>
    <row r="1296" spans="25:34" ht="12.75"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</row>
    <row r="1297" spans="25:34" ht="12.75"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</row>
    <row r="1298" spans="25:34" ht="12.75"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</row>
    <row r="1299" spans="25:34" ht="12.75"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</row>
    <row r="1300" spans="25:34" ht="12.75"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</row>
    <row r="1301" spans="25:34" ht="12.75"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</row>
    <row r="1302" spans="25:34" ht="12.75"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</row>
    <row r="1303" spans="25:34" ht="12.75"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</row>
    <row r="1304" spans="25:34" ht="12.75"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</row>
    <row r="1305" spans="25:34" ht="12.75"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</row>
    <row r="1306" spans="25:34" ht="12.75"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</row>
    <row r="1307" spans="25:34" ht="12.75"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</row>
    <row r="1308" spans="25:34" ht="12.75"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</row>
    <row r="1309" spans="25:34" ht="12.75"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</row>
    <row r="1310" spans="25:34" ht="12.75"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</row>
    <row r="1311" spans="25:34" ht="12.75"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</row>
    <row r="1312" spans="25:34" ht="12.75"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</row>
    <row r="1313" spans="25:34" ht="12.75"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</row>
    <row r="1314" spans="25:34" ht="12.75"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</row>
    <row r="1315" spans="25:34" ht="12.75"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</row>
    <row r="1316" spans="25:34" ht="12.75"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</row>
    <row r="1317" spans="25:34" ht="12.75"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</row>
    <row r="1318" spans="25:34" ht="12.75"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</row>
    <row r="1319" spans="25:34" ht="12.75"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</row>
    <row r="1320" spans="25:34" ht="12.75"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</row>
    <row r="1321" spans="25:34" ht="12.75"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</row>
    <row r="1322" spans="25:34" ht="12.75"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</row>
    <row r="1323" spans="25:34" ht="12.75"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</row>
    <row r="1324" spans="25:34" ht="12.75"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</row>
    <row r="1325" spans="25:34" ht="12.75"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</row>
    <row r="1326" spans="25:34" ht="12.75"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</row>
    <row r="1327" spans="25:34" ht="12.75"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</row>
    <row r="1328" spans="25:34" ht="12.75"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</row>
    <row r="1329" spans="25:34" ht="12.75"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</row>
    <row r="1330" spans="25:34" ht="12.75"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</row>
    <row r="1331" spans="25:34" ht="12.75"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</row>
    <row r="1332" spans="25:34" ht="12.75"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</row>
    <row r="1333" spans="25:34" ht="12.75"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</row>
    <row r="1334" spans="25:34" ht="12.75"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</row>
    <row r="1335" spans="25:34" ht="12.75"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</row>
    <row r="1336" spans="25:34" ht="12.75"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</row>
    <row r="1337" spans="25:34" ht="12.75"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</row>
    <row r="1338" spans="25:34" ht="12.75"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</row>
    <row r="1339" spans="25:34" ht="12.75"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</row>
    <row r="1340" spans="25:34" ht="12.75"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</row>
    <row r="1341" spans="25:34" ht="12.75"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</row>
    <row r="1342" spans="25:34" ht="12.75"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</row>
    <row r="1343" spans="25:34" ht="12.75"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</row>
    <row r="1344" spans="25:34" ht="12.75"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</row>
    <row r="1345" spans="25:34" ht="12.75"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</row>
    <row r="1346" spans="25:34" ht="12.75"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</row>
    <row r="1347" spans="25:34" ht="12.75"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</row>
    <row r="1348" spans="25:34" ht="12.75"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</row>
    <row r="1349" spans="25:34" ht="12.75"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</row>
    <row r="1350" spans="25:34" ht="12.75"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</row>
    <row r="1351" spans="25:34" ht="12.75"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</row>
    <row r="1352" spans="25:34" ht="12.75"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</row>
    <row r="1353" spans="25:34" ht="12.75"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</row>
    <row r="1354" spans="25:34" ht="12.75"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</row>
    <row r="1355" spans="25:34" ht="12.75"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</row>
    <row r="1356" spans="25:34" ht="12.75"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</row>
    <row r="1357" spans="25:34" ht="12.75"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</row>
    <row r="1358" spans="25:34" ht="12.75"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</row>
    <row r="1359" spans="25:34" ht="12.75"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</row>
    <row r="1360" spans="25:34" ht="12.75"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</row>
    <row r="1361" spans="25:34" ht="12.75"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</row>
    <row r="1362" spans="25:34" ht="12.75"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</row>
    <row r="1363" spans="25:34" ht="12.75"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</row>
    <row r="1364" spans="25:34" ht="12.75"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</row>
    <row r="1365" spans="25:34" ht="12.75"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</row>
    <row r="1366" spans="25:34" ht="12.75"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</row>
    <row r="1367" spans="25:34" ht="12.75"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</row>
    <row r="1368" spans="25:34" ht="12.75"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</row>
    <row r="1369" spans="25:34" ht="12.75"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</row>
    <row r="1370" spans="25:34" ht="12.75"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</row>
    <row r="1371" spans="25:34" ht="12.75"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</row>
    <row r="1372" spans="25:34" ht="12.75"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</row>
    <row r="1373" spans="25:34" ht="12.75"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</row>
    <row r="1374" spans="25:34" ht="12.75"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</row>
    <row r="1375" spans="25:34" ht="12.75"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</row>
    <row r="1376" spans="25:34" ht="12.75"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</row>
    <row r="1377" spans="25:34" ht="12.75"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</row>
    <row r="1378" spans="25:34" ht="12.75"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</row>
    <row r="1379" spans="25:34" ht="12.75"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</row>
    <row r="1380" spans="25:34" ht="12.75"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</row>
    <row r="1381" spans="25:34" ht="12.75"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</row>
    <row r="1382" spans="25:34" ht="12.75"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</row>
    <row r="1383" spans="25:34" ht="12.75"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</row>
    <row r="1384" spans="25:34" ht="12.75"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</row>
    <row r="1385" spans="25:34" ht="12.75"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</row>
    <row r="1386" spans="25:34" ht="12.75"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</row>
    <row r="1387" spans="25:34" ht="12.75"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</row>
    <row r="1388" spans="25:34" ht="12.75"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</row>
    <row r="1389" spans="25:34" ht="12.75"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</row>
    <row r="1390" spans="25:34" ht="12.75"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</row>
    <row r="1391" spans="25:34" ht="12.75"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</row>
    <row r="1392" spans="25:34" ht="12.75"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</row>
    <row r="1393" spans="25:34" ht="12.75"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</row>
    <row r="1394" spans="25:34" ht="12.75"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</row>
    <row r="1395" spans="25:34" ht="12.75"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</row>
    <row r="1396" spans="25:34" ht="12.75"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</row>
    <row r="1397" spans="25:34" ht="12.75"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</row>
    <row r="1398" spans="25:34" ht="12.75"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</row>
    <row r="1399" spans="25:34" ht="12.75"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</row>
    <row r="1400" spans="25:34" ht="12.75"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</row>
    <row r="1401" spans="25:34" ht="12.75"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</row>
    <row r="1402" spans="25:34" ht="12.75"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</row>
    <row r="1403" spans="25:34" ht="12.75"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</row>
    <row r="1404" spans="25:34" ht="12.75"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</row>
    <row r="1405" spans="25:34" ht="12.75"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</row>
    <row r="1406" spans="25:34" ht="12.75"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</row>
    <row r="1407" spans="25:34" ht="12.75"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</row>
    <row r="1408" spans="25:34" ht="12.75"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</row>
    <row r="1409" spans="25:34" ht="12.75"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</row>
    <row r="1410" spans="25:34" ht="12.75"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</row>
    <row r="1411" spans="25:34" ht="12.75"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</row>
    <row r="1412" spans="25:34" ht="12.75"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</row>
    <row r="1413" spans="25:34" ht="12.75"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</row>
    <row r="1414" spans="25:34" ht="12.75"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</row>
    <row r="1415" spans="25:34" ht="12.75"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</row>
    <row r="1416" spans="25:34" ht="12.75"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</row>
    <row r="1417" spans="25:34" ht="12.75"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</row>
    <row r="1418" spans="25:34" ht="12.75"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</row>
    <row r="1419" spans="25:34" ht="12.75"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</row>
    <row r="1420" spans="25:34" ht="12.75"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</row>
    <row r="1421" spans="25:34" ht="12.75"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</row>
    <row r="1422" spans="25:34" ht="12.75"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</row>
    <row r="1423" spans="25:34" ht="12.75"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</row>
    <row r="1424" spans="25:34" ht="12.75"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</row>
    <row r="1425" spans="25:34" ht="12.75"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</row>
    <row r="1426" spans="25:34" ht="12.75"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</row>
    <row r="1427" spans="25:34" ht="12.75"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</row>
    <row r="1428" spans="25:34" ht="12.75"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</row>
    <row r="1429" spans="25:34" ht="12.75"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</row>
    <row r="1430" spans="25:34" ht="12.75"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</row>
    <row r="1431" spans="25:34" ht="12.75"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</row>
    <row r="1432" spans="25:34" ht="12.75"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</row>
    <row r="1433" spans="25:34" ht="12.75"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</row>
    <row r="1434" spans="25:34" ht="12.75"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</row>
    <row r="1435" spans="25:34" ht="12.75"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</row>
    <row r="1436" spans="25:34" ht="12.75"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</row>
    <row r="1437" spans="25:34" ht="12.75"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</row>
    <row r="1438" spans="25:34" ht="12.75"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</row>
    <row r="1439" spans="25:34" ht="12.75"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</row>
    <row r="1440" spans="25:34" ht="12.75"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</row>
    <row r="1441" spans="25:34" ht="12.75"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</row>
    <row r="1442" spans="25:34" ht="12.75"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</row>
    <row r="1443" spans="25:34" ht="12.75"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</row>
    <row r="1444" spans="25:34" ht="12.75"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</row>
    <row r="1445" spans="25:34" ht="12.75"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</row>
    <row r="1446" spans="25:34" ht="12.75"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</row>
    <row r="1447" spans="25:34" ht="12.75"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</row>
    <row r="1448" spans="25:34" ht="12.75"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</row>
    <row r="1449" spans="25:34" ht="12.75"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</row>
    <row r="1450" spans="25:34" ht="12.75"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</row>
    <row r="1451" spans="25:34" ht="12.75"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</row>
    <row r="1452" spans="25:34" ht="12.75"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</row>
    <row r="1453" spans="25:34" ht="12.75"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</row>
    <row r="1454" spans="25:34" ht="12.75"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</row>
    <row r="1455" spans="25:34" ht="12.75"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</row>
    <row r="1456" spans="25:34" ht="12.75"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</row>
    <row r="1457" spans="25:34" ht="12.75"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</row>
    <row r="1458" spans="25:34" ht="12.75"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</row>
    <row r="1459" spans="25:34" ht="12.75"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</row>
    <row r="1460" spans="25:34" ht="12.75"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</row>
    <row r="1461" spans="25:34" ht="12.75"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</row>
    <row r="1462" spans="25:34" ht="12.75"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</row>
    <row r="1463" spans="25:34" ht="12.75"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</row>
    <row r="1464" spans="25:34" ht="12.75"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</row>
    <row r="1465" spans="25:34" ht="12.75"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</row>
    <row r="1466" spans="25:34" ht="12.75"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</row>
    <row r="1467" spans="25:34" ht="12.75"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</row>
    <row r="1468" spans="25:34" ht="12.75"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</row>
    <row r="1469" spans="25:34" ht="12.75"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</row>
    <row r="1470" spans="25:34" ht="12.75"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</row>
    <row r="1471" spans="25:34" ht="12.75"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</row>
    <row r="1472" spans="25:34" ht="12.75"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</row>
    <row r="1473" spans="25:34" ht="12.75"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</row>
    <row r="1474" spans="25:34" ht="12.75"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</row>
    <row r="1475" spans="25:34" ht="12.75"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</row>
    <row r="1476" spans="25:34" ht="12.75"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</row>
    <row r="1477" spans="25:34" ht="12.75"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</row>
    <row r="1478" spans="25:34" ht="12.75"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</row>
    <row r="1479" spans="25:34" ht="12.75"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</row>
    <row r="1480" spans="25:34" ht="12.75"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</row>
    <row r="1481" spans="25:34" ht="12.75"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</row>
    <row r="1482" spans="25:34" ht="12.75"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</row>
    <row r="1483" spans="25:34" ht="12.75"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</row>
    <row r="1484" spans="25:34" ht="12.75"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</row>
    <row r="1485" spans="25:34" ht="12.75"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</row>
    <row r="1486" spans="25:34" ht="12.75"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</row>
    <row r="1487" spans="25:34" ht="12.75"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</row>
    <row r="1488" spans="25:34" ht="12.75"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</row>
    <row r="1489" spans="25:34" ht="12.75"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</row>
    <row r="1490" spans="25:34" ht="12.75"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</row>
    <row r="1491" spans="25:34" ht="12.75"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</row>
    <row r="1492" spans="25:34" ht="12.75"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</row>
    <row r="1493" spans="25:34" ht="12.75"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</row>
    <row r="1494" spans="25:34" ht="12.75"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</row>
    <row r="1495" spans="25:34" ht="12.75"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</row>
    <row r="1496" spans="25:34" ht="12.75"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</row>
    <row r="1497" spans="25:34" ht="12.75"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</row>
    <row r="1498" spans="25:34" ht="12.75"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</row>
    <row r="1499" spans="25:34" ht="12.75"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</row>
    <row r="1500" spans="25:34" ht="12.75"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</row>
    <row r="1501" spans="25:34" ht="12.75"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</row>
    <row r="1502" spans="25:34" ht="12.75"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</row>
    <row r="1503" spans="25:34" ht="12.75"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</row>
    <row r="1504" spans="25:34" ht="12.75"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</row>
    <row r="1505" spans="25:34" ht="12.75"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</row>
    <row r="1506" spans="25:34" ht="12.75"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</row>
    <row r="1507" spans="25:34" ht="12.75"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</row>
    <row r="1508" spans="25:34" ht="12.75"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</row>
    <row r="1509" spans="25:34" ht="12.75"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</row>
    <row r="1510" spans="25:34" ht="12.75"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</row>
    <row r="1511" spans="25:34" ht="12.75"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</row>
    <row r="1512" spans="25:34" ht="12.75"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</row>
    <row r="1513" spans="25:34" ht="12.75"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</row>
    <row r="1514" spans="25:34" ht="12.75"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</row>
    <row r="1515" spans="25:34" ht="12.75"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</row>
    <row r="1516" spans="25:34" ht="12.75"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</row>
    <row r="1517" spans="25:34" ht="12.75"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</row>
    <row r="1518" spans="25:34" ht="12.75"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</row>
    <row r="1519" spans="25:34" ht="12.75"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</row>
    <row r="1520" spans="25:34" ht="12.75"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</row>
    <row r="1521" spans="25:34" ht="12.75"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</row>
    <row r="1522" spans="25:34" ht="12.75"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</row>
    <row r="1523" spans="25:34" ht="12.75"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</row>
    <row r="1524" spans="25:34" ht="12.75"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</row>
    <row r="1525" spans="25:34" ht="12.75"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</row>
    <row r="1526" spans="25:34" ht="12.75"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</row>
    <row r="1527" spans="25:34" ht="12.75"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</row>
    <row r="1528" spans="25:34" ht="12.75"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</row>
    <row r="1529" spans="25:34" ht="12.75"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</row>
    <row r="1530" spans="25:34" ht="12.75"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</row>
    <row r="1531" spans="25:34" ht="12.75"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</row>
    <row r="1532" spans="25:34" ht="12.75"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</row>
    <row r="1533" spans="25:34" ht="12.75"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</row>
    <row r="1534" spans="25:34" ht="12.75"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</row>
    <row r="1535" spans="25:34" ht="12.75"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</row>
    <row r="1536" spans="25:34" ht="12.75"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</row>
    <row r="1537" spans="25:34" ht="12.75"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</row>
    <row r="1538" spans="25:34" ht="12.75"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</row>
    <row r="1539" spans="25:34" ht="12.75"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</row>
    <row r="1540" spans="25:34" ht="12.75"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</row>
    <row r="1541" spans="25:34" ht="12.75"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</row>
    <row r="1542" spans="25:34" ht="12.75"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</row>
    <row r="1543" spans="25:34" ht="12.75"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</row>
    <row r="1544" spans="25:34" ht="12.75"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</row>
    <row r="1545" spans="25:34" ht="12.75"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</row>
    <row r="1546" spans="25:34" ht="12.75"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</row>
    <row r="1547" spans="25:34" ht="12.75"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</row>
    <row r="1548" spans="25:34" ht="12.75"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</row>
    <row r="1549" spans="25:34" ht="12.75"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</row>
    <row r="1550" spans="25:34" ht="12.75"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</row>
    <row r="1551" spans="25:34" ht="12.75"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</row>
    <row r="1552" spans="25:34" ht="12.75"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</row>
    <row r="1553" spans="25:34" ht="12.75"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</row>
    <row r="1554" spans="25:34" ht="12.75"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</row>
    <row r="1555" spans="25:34" ht="12.75"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</row>
    <row r="1556" spans="25:34" ht="12.75"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</row>
    <row r="1557" spans="25:34" ht="12.75"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</row>
    <row r="1558" spans="25:34" ht="12.75"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</row>
    <row r="1559" spans="25:34" ht="12.75"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</row>
    <row r="1560" spans="25:34" ht="12.75"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</row>
    <row r="1561" spans="25:34" ht="12.75"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</row>
    <row r="1562" spans="25:34" ht="12.75"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</row>
    <row r="1563" spans="25:34" ht="12.75"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</row>
    <row r="1564" spans="25:34" ht="12.75"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</row>
    <row r="1565" spans="25:34" ht="12.75"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</row>
    <row r="1566" spans="25:34" ht="12.75"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</row>
    <row r="1567" spans="25:34" ht="12.75"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</row>
    <row r="1568" spans="25:34" ht="12.75"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</row>
    <row r="1569" spans="25:34" ht="12.75"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</row>
    <row r="1570" spans="25:34" ht="12.75"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</row>
    <row r="1571" spans="25:34" ht="12.75"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</row>
    <row r="1572" spans="25:34" ht="12.75"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</row>
    <row r="1573" spans="25:34" ht="12.75"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</row>
    <row r="1574" spans="25:34" ht="12.75"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</row>
    <row r="1575" spans="25:34" ht="12.75"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</row>
    <row r="1576" spans="25:34" ht="12.75"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</row>
    <row r="1577" spans="25:34" ht="12.75"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</row>
    <row r="1578" spans="25:34" ht="12.75"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</row>
    <row r="1579" spans="25:34" ht="12.75"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</row>
    <row r="1580" spans="25:34" ht="12.75"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</row>
    <row r="1581" spans="25:34" ht="12.75"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</row>
    <row r="1582" spans="25:34" ht="12.75"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</row>
    <row r="1583" spans="25:34" ht="12.75"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</row>
    <row r="1584" spans="25:34" ht="12.75"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</row>
    <row r="1585" spans="25:34" ht="12.75"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</row>
    <row r="1586" spans="25:34" ht="12.75"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</row>
    <row r="1587" spans="25:34" ht="12.75"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</row>
    <row r="1588" spans="25:34" ht="12.75"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</row>
    <row r="1589" spans="25:34" ht="12.75"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</row>
    <row r="1590" spans="25:34" ht="12.75"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</row>
    <row r="1591" spans="25:34" ht="12.75"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</row>
    <row r="1592" spans="25:34" ht="12.75"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</row>
    <row r="1593" spans="25:34" ht="12.75"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</row>
    <row r="1594" spans="25:34" ht="12.75"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</row>
    <row r="1595" spans="25:34" ht="12.75"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</row>
    <row r="1596" spans="25:34" ht="12.75"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</row>
    <row r="1597" spans="25:34" ht="12.75"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</row>
    <row r="1598" spans="25:34" ht="12.75"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</row>
    <row r="1599" spans="25:34" ht="12.75"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</row>
    <row r="1600" spans="25:34" ht="12.75"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</row>
    <row r="1601" spans="25:34" ht="12.75"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</row>
    <row r="1602" spans="25:34" ht="12.75"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</row>
    <row r="1603" spans="25:34" ht="12.75"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</row>
    <row r="1604" spans="25:34" ht="12.75"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</row>
    <row r="1605" spans="25:34" ht="12.75"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</row>
    <row r="1606" spans="25:34" ht="12.75"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</row>
    <row r="1607" spans="25:34" ht="12.75"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</row>
    <row r="1608" spans="25:34" ht="12.75"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</row>
    <row r="1609" spans="25:34" ht="12.75"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</row>
    <row r="1610" spans="25:34" ht="12.75"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</row>
    <row r="1611" spans="25:34" ht="12.75"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</row>
    <row r="1612" spans="25:34" ht="12.75"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</row>
    <row r="1613" spans="25:34" ht="12.75"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</row>
    <row r="1614" spans="25:34" ht="12.75"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</row>
    <row r="1615" spans="25:34" ht="12.75"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</row>
    <row r="1616" spans="25:34" ht="12.75"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</row>
    <row r="1617" spans="25:34" ht="12.75"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</row>
    <row r="1618" spans="25:34" ht="12.75"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</row>
    <row r="1619" spans="25:34" ht="12.75"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</row>
    <row r="1620" spans="25:34" ht="12.75"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</row>
    <row r="1621" spans="25:34" ht="12.75"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</row>
    <row r="1622" spans="25:34" ht="12.75"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</row>
    <row r="1623" spans="25:34" ht="12.75"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</row>
    <row r="1624" spans="25:34" ht="12.75"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</row>
    <row r="1625" spans="25:34" ht="12.75"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</row>
    <row r="1626" spans="25:34" ht="12.75"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</row>
    <row r="1627" spans="25:34" ht="12.75"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</row>
    <row r="1628" spans="25:34" ht="12.75"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</row>
    <row r="1629" spans="25:34" ht="12.75"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</row>
    <row r="1630" spans="25:34" ht="12.75"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</row>
    <row r="1631" spans="25:34" ht="12.75"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</row>
    <row r="1632" spans="25:34" ht="12.75"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</row>
    <row r="1633" spans="25:34" ht="12.75"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</row>
    <row r="1634" spans="25:34" ht="12.75"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</row>
    <row r="1635" spans="25:34" ht="12.75"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</row>
    <row r="1636" spans="25:34" ht="12.75"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</row>
    <row r="1637" spans="25:34" ht="12.75"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</row>
    <row r="1638" spans="25:34" ht="12.75"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</row>
    <row r="1639" spans="25:34" ht="12.75"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</row>
    <row r="1640" spans="25:34" ht="12.75"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</row>
    <row r="1641" spans="25:34" ht="12.75"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</row>
    <row r="1642" spans="25:34" ht="12.75"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</row>
    <row r="1643" spans="25:34" ht="12.75"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</row>
    <row r="1644" spans="25:34" ht="12.75"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</row>
    <row r="1645" spans="25:34" ht="12.75"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</row>
    <row r="1646" spans="25:34" ht="12.75"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</row>
    <row r="1647" spans="25:34" ht="12.75"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</row>
    <row r="1648" spans="25:34" ht="12.75"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</row>
    <row r="1649" spans="25:34" ht="12.75"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</row>
    <row r="1650" spans="25:34" ht="12.75"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</row>
    <row r="1651" spans="25:34" ht="12.75"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</row>
    <row r="1652" spans="25:34" ht="12.75"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</row>
    <row r="1653" spans="25:34" ht="12.75"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</row>
    <row r="1654" spans="25:34" ht="12.75"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</row>
    <row r="1655" spans="25:34" ht="12.75"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</row>
    <row r="1656" spans="25:34" ht="12.75"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</row>
    <row r="1657" spans="25:34" ht="12.75"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</row>
    <row r="1658" spans="25:34" ht="12.75"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</row>
    <row r="1659" spans="25:34" ht="12.75"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</row>
    <row r="1660" spans="25:34" ht="12.75"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</row>
    <row r="1661" spans="25:34" ht="12.75"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</row>
    <row r="1662" spans="25:34" ht="12.75"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</row>
    <row r="1663" spans="25:34" ht="12.75"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</row>
    <row r="1664" spans="25:34" ht="12.75"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</row>
    <row r="1665" spans="25:34" ht="12.75"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</row>
    <row r="1666" spans="25:34" ht="12.75"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</row>
    <row r="1667" spans="25:34" ht="12.75"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</row>
    <row r="1668" spans="25:34" ht="12.75"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</row>
    <row r="1669" spans="25:34" ht="12.75"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</row>
    <row r="1670" spans="25:34" ht="12.75"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</row>
    <row r="1671" spans="25:34" ht="12.75"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</row>
    <row r="1672" spans="25:34" ht="12.75"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</row>
    <row r="1673" spans="25:34" ht="12.75"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</row>
    <row r="1674" spans="25:34" ht="12.75"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</row>
    <row r="1675" spans="25:34" ht="12.75"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</row>
    <row r="1676" spans="25:34" ht="12.75"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</row>
    <row r="1677" spans="25:34" ht="12.75"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</row>
    <row r="1678" spans="25:34" ht="12.75"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</row>
    <row r="1679" spans="25:34" ht="12.75"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</row>
    <row r="1680" spans="25:34" ht="12.75"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</row>
    <row r="1681" spans="25:34" ht="12.75"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</row>
    <row r="1682" spans="25:34" ht="12.75"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</row>
    <row r="1683" spans="25:34" ht="12.75"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</row>
    <row r="1684" spans="25:34" ht="12.75"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</row>
    <row r="1685" spans="25:34" ht="12.75"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</row>
    <row r="1686" spans="25:34" ht="12.75"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</row>
    <row r="1687" spans="25:34" ht="12.75"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</row>
    <row r="1688" spans="25:34" ht="12.75"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</row>
    <row r="1689" spans="25:34" ht="12.75"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</row>
    <row r="1690" spans="25:34" ht="12.75"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</row>
    <row r="1691" spans="25:34" ht="12.75"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</row>
    <row r="1692" spans="25:34" ht="12.75"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</row>
    <row r="1693" spans="25:34" ht="12.75"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</row>
    <row r="1694" spans="25:34" ht="12.75"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</row>
    <row r="1695" spans="25:34" ht="12.75"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</row>
    <row r="1696" spans="25:34" ht="12.75"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</row>
    <row r="1697" spans="25:34" ht="12.75"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</row>
    <row r="1698" spans="25:34" ht="12.75"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</row>
    <row r="1699" spans="25:34" ht="12.75"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</row>
    <row r="1700" spans="25:34" ht="12.75"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</row>
    <row r="1701" spans="25:34" ht="12.75"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</row>
    <row r="1702" spans="25:34" ht="12.75"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</row>
    <row r="1703" spans="25:34" ht="12.75"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</row>
    <row r="1704" spans="25:34" ht="12.75"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</row>
    <row r="1705" spans="25:34" ht="12.75"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</row>
    <row r="1706" spans="25:34" ht="12.75"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</row>
    <row r="1707" spans="25:34" ht="12.75"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</row>
    <row r="1708" spans="25:34" ht="12.75"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</row>
    <row r="1709" spans="25:34" ht="12.75"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</row>
    <row r="1710" spans="25:34" ht="12.75"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</row>
    <row r="1711" spans="25:34" ht="12.75"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</row>
    <row r="1712" spans="25:34" ht="12.75"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</row>
    <row r="1713" spans="25:34" ht="12.75"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</row>
    <row r="1714" spans="25:34" ht="12.75"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</row>
    <row r="1715" spans="25:34" ht="12.75"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</row>
    <row r="1716" spans="25:34" ht="12.75"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</row>
    <row r="1717" spans="25:34" ht="12.75"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</row>
    <row r="1718" spans="25:34" ht="12.75"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</row>
    <row r="1719" spans="25:34" ht="12.75"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</row>
    <row r="1720" spans="25:34" ht="12.75"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</row>
    <row r="1721" spans="25:34" ht="12.75"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</row>
    <row r="1722" spans="25:34" ht="12.75"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</row>
    <row r="1723" spans="25:34" ht="12.75"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</row>
    <row r="1724" spans="25:34" ht="12.75"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</row>
    <row r="1725" spans="25:34" ht="12.75"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</row>
    <row r="1726" spans="25:34" ht="12.75"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</row>
    <row r="1727" spans="25:34" ht="12.75"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</row>
    <row r="1728" spans="25:34" ht="12.75"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</row>
    <row r="1729" spans="25:34" ht="12.75"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</row>
    <row r="1730" spans="25:34" ht="12.75"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</row>
    <row r="1731" spans="25:34" ht="12.75"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</row>
    <row r="1732" spans="25:34" ht="12.75"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</row>
    <row r="1733" spans="25:34" ht="12.75"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</row>
    <row r="1734" spans="25:34" ht="12.75"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</row>
    <row r="1735" spans="25:34" ht="12.75"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</row>
    <row r="1736" spans="25:34" ht="12.75"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</row>
    <row r="1737" spans="25:34" ht="12.75"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</row>
    <row r="1738" spans="25:34" ht="12.75"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</row>
    <row r="1739" spans="25:34" ht="12.75"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</row>
    <row r="1740" spans="25:34" ht="12.75"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</row>
    <row r="1741" spans="25:34" ht="12.75"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</row>
    <row r="1742" spans="25:34" ht="12.75"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</row>
    <row r="1743" spans="25:34" ht="12.75"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</row>
    <row r="1744" spans="25:34" ht="12.75"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</row>
    <row r="1745" spans="25:34" ht="12.75"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</row>
    <row r="1746" spans="25:34" ht="12.75"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</row>
    <row r="1747" spans="25:34" ht="12.75"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</row>
    <row r="1748" spans="25:34" ht="12.75"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</row>
    <row r="1749" spans="25:34" ht="12.75"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</row>
    <row r="1750" spans="25:34" ht="12.75"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</row>
    <row r="1751" spans="25:34" ht="12.75"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</row>
    <row r="1752" spans="25:34" ht="12.75"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</row>
    <row r="1753" spans="25:34" ht="12.75"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</row>
    <row r="1754" spans="25:34" ht="12.75"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</row>
    <row r="1755" spans="25:34" ht="12.75"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</row>
    <row r="1756" spans="25:34" ht="12.75"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</row>
    <row r="1757" spans="25:34" ht="12.75"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</row>
    <row r="1758" spans="25:34" ht="12.75"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</row>
    <row r="1759" spans="25:34" ht="12.75"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</row>
    <row r="1760" spans="25:34" ht="12.75"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</row>
    <row r="1761" spans="25:34" ht="12.75"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</row>
    <row r="1762" spans="25:34" ht="12.75"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</row>
    <row r="1763" spans="25:34" ht="12.75"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</row>
    <row r="1764" spans="25:34" ht="12.75"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</row>
    <row r="1765" spans="25:34" ht="12.75"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</row>
    <row r="1766" spans="25:34" ht="12.75"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</row>
    <row r="1767" spans="25:34" ht="12.75"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</row>
    <row r="1768" spans="25:34" ht="12.75"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</row>
    <row r="1769" spans="25:34" ht="12.75"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</row>
    <row r="1770" spans="25:34" ht="12.75"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</row>
    <row r="1771" spans="25:34" ht="12.75"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</row>
    <row r="1772" spans="25:34" ht="12.75"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</row>
    <row r="1773" spans="25:34" ht="12.75"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</row>
    <row r="1774" spans="25:34" ht="12.75"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</row>
    <row r="1775" spans="25:34" ht="12.75"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</row>
    <row r="1776" spans="25:34" ht="12.75"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</row>
    <row r="1777" spans="25:34" ht="12.75"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</row>
    <row r="1778" spans="25:34" ht="12.75"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</row>
    <row r="1779" spans="25:34" ht="12.75"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</row>
    <row r="1780" spans="25:34" ht="12.75"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</row>
    <row r="1781" spans="25:34" ht="12.75"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</row>
    <row r="1782" spans="25:34" ht="12.75"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</row>
    <row r="1783" spans="25:34" ht="12.75"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</row>
    <row r="1784" spans="25:34" ht="12.75"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</row>
    <row r="1785" spans="25:34" ht="12.75"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</row>
    <row r="1786" spans="25:34" ht="12.75"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</row>
    <row r="1787" spans="25:34" ht="12.75"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</row>
    <row r="1788" spans="25:34" ht="12.75"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</row>
    <row r="1789" spans="25:34" ht="12.75"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</row>
    <row r="1790" spans="25:34" ht="12.75"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</row>
    <row r="1791" spans="25:34" ht="12.75"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</row>
    <row r="1792" spans="25:34" ht="12.75"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</row>
    <row r="1793" spans="25:34" ht="12.75"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</row>
    <row r="1794" spans="25:34" ht="12.75"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</row>
    <row r="1795" spans="25:34" ht="12.75"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</row>
    <row r="1796" spans="25:34" ht="12.75"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</row>
    <row r="1797" spans="25:34" ht="12.75"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</row>
    <row r="1798" spans="25:34" ht="12.75"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</row>
    <row r="1799" spans="25:34" ht="12.75"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</row>
    <row r="1800" spans="25:34" ht="12.75"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</row>
    <row r="1801" spans="25:34" ht="12.75"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</row>
    <row r="1802" spans="25:34" ht="12.75"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</row>
    <row r="1803" spans="25:34" ht="12.75"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</row>
    <row r="1804" spans="25:34" ht="12.75"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</row>
    <row r="1805" spans="25:34" ht="12.75"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</row>
    <row r="1806" spans="25:34" ht="12.75"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</row>
    <row r="1807" spans="25:34" ht="12.75"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</row>
    <row r="1808" spans="25:34" ht="12.75"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</row>
    <row r="1809" spans="25:34" ht="12.75"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</row>
    <row r="1810" spans="25:34" ht="12.75"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</row>
    <row r="1811" spans="25:34" ht="12.75"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</row>
    <row r="1812" spans="25:34" ht="12.75"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</row>
    <row r="1813" spans="25:34" ht="12.75"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</row>
    <row r="1814" spans="25:34" ht="12.75"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</row>
    <row r="1815" spans="25:34" ht="12.75"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</row>
    <row r="1816" spans="25:34" ht="12.75"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</row>
    <row r="1817" spans="25:34" ht="12.75"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</row>
    <row r="1818" spans="25:34" ht="12.75"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</row>
    <row r="1819" spans="25:34" ht="12.75"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</row>
    <row r="1820" spans="25:34" ht="12.75"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</row>
    <row r="1821" spans="25:34" ht="12.75"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</row>
    <row r="1822" spans="25:34" ht="12.75"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</row>
    <row r="1823" spans="25:34" ht="12.75"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</row>
    <row r="1824" spans="25:34" ht="12.75"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</row>
    <row r="1825" spans="25:34" ht="12.75"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</row>
    <row r="1826" spans="25:34" ht="12.75"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</row>
    <row r="1827" spans="25:34" ht="12.75"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</row>
    <row r="1828" spans="25:34" ht="12.75"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</row>
    <row r="1829" spans="25:34" ht="12.75"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</row>
    <row r="1830" spans="25:34" ht="12.75"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</row>
    <row r="1831" spans="25:34" ht="12.75"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</row>
    <row r="1832" spans="25:34" ht="12.75"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</row>
    <row r="1833" spans="25:34" ht="12.75"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</row>
    <row r="1834" spans="25:34" ht="12.75"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</row>
    <row r="1835" spans="25:34" ht="12.75"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</row>
    <row r="1836" spans="25:34" ht="12.75"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</row>
    <row r="1837" spans="25:34" ht="12.75"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</row>
    <row r="1838" spans="25:34" ht="12.75"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</row>
    <row r="1839" spans="25:34" ht="12.75"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</row>
    <row r="1840" spans="25:34" ht="12.75"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</row>
    <row r="1841" spans="25:34" ht="12.75"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</row>
    <row r="1842" spans="25:34" ht="12.75"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</row>
    <row r="1843" spans="25:34" ht="12.75"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</row>
    <row r="1844" spans="25:34" ht="12.75"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</row>
    <row r="1845" spans="25:34" ht="12.75"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</row>
    <row r="1846" spans="25:34" ht="12.75"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</row>
    <row r="1847" spans="25:34" ht="12.75"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</row>
    <row r="1848" spans="25:34" ht="12.75"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</row>
    <row r="1849" spans="25:34" ht="12.75"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</row>
    <row r="1850" spans="25:34" ht="12.75"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</row>
    <row r="1851" spans="25:34" ht="12.75"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</row>
    <row r="1852" spans="25:34" ht="12.75"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</row>
    <row r="1853" spans="25:34" ht="12.75"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</row>
    <row r="1854" spans="25:34" ht="12.75"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</row>
    <row r="1855" spans="25:34" ht="12.75"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</row>
    <row r="1856" spans="25:34" ht="12.75"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</row>
    <row r="1857" spans="25:34" ht="12.75"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</row>
    <row r="1858" spans="25:34" ht="12.75"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</row>
    <row r="1859" spans="25:34" ht="12.75"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</row>
    <row r="1860" spans="25:34" ht="12.75"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</row>
    <row r="1861" spans="25:34" ht="12.75"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</row>
    <row r="1862" spans="25:34" ht="12.75"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</row>
    <row r="1863" spans="25:34" ht="12.75"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</row>
    <row r="1864" spans="25:34" ht="12.75"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</row>
    <row r="1865" spans="25:34" ht="12.75"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</row>
    <row r="1866" spans="25:34" ht="12.75"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</row>
    <row r="1867" spans="25:34" ht="12.75"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</row>
    <row r="1868" spans="25:34" ht="12.75"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</row>
    <row r="1869" spans="25:34" ht="12.75"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</row>
    <row r="1870" spans="25:34" ht="12.75"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</row>
    <row r="1871" spans="25:34" ht="12.75"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</row>
    <row r="1872" spans="25:34" ht="12.75"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</row>
    <row r="1873" spans="25:34" ht="12.75"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</row>
    <row r="1874" spans="25:34" ht="12.75"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</row>
    <row r="1875" spans="25:34" ht="12.75"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</row>
    <row r="1876" spans="25:34" ht="12.75"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</row>
    <row r="1877" spans="25:34" ht="12.75"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</row>
    <row r="1878" spans="25:34" ht="12.75"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</row>
    <row r="1879" spans="25:34" ht="12.75"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</row>
    <row r="1880" spans="25:34" ht="12.75"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</row>
    <row r="1881" spans="25:34" ht="12.75"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</row>
    <row r="1882" spans="25:34" ht="12.75"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</row>
    <row r="1883" spans="25:34" ht="12.75"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</row>
    <row r="1884" spans="25:34" ht="12.75"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</row>
    <row r="1885" spans="25:34" ht="12.75"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</row>
    <row r="1886" spans="25:34" ht="12.75"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</row>
    <row r="1887" spans="25:34" ht="12.75"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</row>
    <row r="1888" spans="25:34" ht="12.75"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</row>
    <row r="1889" spans="25:34" ht="12.75"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</row>
    <row r="1890" spans="25:34" ht="12.75"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</row>
    <row r="1891" spans="25:34" ht="12.75"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</row>
    <row r="1892" spans="25:34" ht="12.75"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</row>
    <row r="1893" spans="25:34" ht="12.75"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</row>
    <row r="1894" spans="25:34" ht="12.75"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</row>
    <row r="1895" spans="25:34" ht="12.75"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</row>
    <row r="1896" spans="25:34" ht="12.75"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</row>
    <row r="1897" spans="25:34" ht="12.75"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</row>
    <row r="1898" spans="25:34" ht="12.75"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</row>
    <row r="1899" spans="25:34" ht="12.75"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</row>
    <row r="1900" spans="25:34" ht="12.75"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</row>
    <row r="1901" spans="25:34" ht="12.75"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</row>
    <row r="1902" spans="25:34" ht="12.75"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</row>
    <row r="1903" spans="25:34" ht="12.75"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</row>
    <row r="1904" spans="25:34" ht="12.75"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</row>
    <row r="1905" spans="25:34" ht="12.75"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</row>
    <row r="1906" spans="25:34" ht="12.75"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</row>
    <row r="1907" spans="25:34" ht="12.75"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</row>
    <row r="1908" spans="25:34" ht="12.75"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</row>
    <row r="1909" spans="25:34" ht="12.75"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</row>
    <row r="1910" spans="25:34" ht="12.75"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</row>
    <row r="1911" spans="25:34" ht="12.75"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</row>
    <row r="1912" spans="25:34" ht="12.75"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</row>
    <row r="1913" spans="25:34" ht="12.75"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</row>
    <row r="1914" spans="25:34" ht="12.75"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</row>
    <row r="1915" spans="25:34" ht="12.75"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</row>
    <row r="1916" spans="25:34" ht="12.75"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</row>
    <row r="1917" spans="25:34" ht="12.75"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</row>
    <row r="1918" spans="25:34" ht="12.75"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</row>
    <row r="1919" spans="25:34" ht="12.75"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</row>
    <row r="1920" spans="25:34" ht="12.75"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</row>
    <row r="1921" spans="25:34" ht="12.75"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</row>
    <row r="1922" spans="25:34" ht="12.75"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</row>
    <row r="1923" spans="25:34" ht="12.75"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</row>
    <row r="1924" spans="25:34" ht="12.75"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</row>
    <row r="1925" spans="25:34" ht="12.75"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</row>
    <row r="1926" spans="25:34" ht="12.75"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</row>
    <row r="1927" spans="25:34" ht="12.75"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</row>
    <row r="1928" spans="25:34" ht="12.75"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</row>
    <row r="1929" spans="25:34" ht="12.75"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</row>
    <row r="1930" spans="25:34" ht="12.75"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</row>
    <row r="1931" spans="25:34" ht="12.75"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</row>
    <row r="1932" spans="25:34" ht="12.75"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</row>
    <row r="1933" spans="25:34" ht="12.75"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</row>
    <row r="1934" spans="25:34" ht="12.75"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</row>
    <row r="1935" spans="25:34" ht="12.75"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</row>
    <row r="1936" spans="25:34" ht="12.75"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</row>
    <row r="1937" spans="25:34" ht="12.75"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</row>
    <row r="1938" spans="25:34" ht="12.75"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</row>
    <row r="1939" spans="25:34" ht="12.75"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</row>
    <row r="1940" spans="25:34" ht="12.75"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</row>
    <row r="1941" spans="25:34" ht="12.75"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</row>
    <row r="1942" spans="25:34" ht="12.75"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</row>
    <row r="1943" spans="25:34" ht="12.75"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</row>
    <row r="1944" spans="25:34" ht="12.75"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</row>
    <row r="1945" spans="25:34" ht="12.75"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</row>
    <row r="1946" spans="25:34" ht="12.75"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</row>
    <row r="1947" spans="25:34" ht="12.75"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</row>
    <row r="1948" spans="25:34" ht="12.75"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</row>
    <row r="1949" spans="25:34" ht="12.75"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</row>
    <row r="1950" spans="25:34" ht="12.75"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</row>
    <row r="1951" spans="25:34" ht="12.75"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</row>
    <row r="1952" spans="25:34" ht="12.75"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</row>
    <row r="1953" spans="25:34" ht="12.75"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</row>
    <row r="1954" spans="25:34" ht="12.75"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</row>
    <row r="1955" spans="25:34" ht="12.75"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</row>
    <row r="1956" spans="25:34" ht="12.75"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</row>
    <row r="1957" spans="25:34" ht="12.75"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</row>
    <row r="1958" spans="25:34" ht="12.75"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</row>
    <row r="1959" spans="25:34" ht="12.75"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</row>
    <row r="1960" spans="25:34" ht="12.75"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</row>
    <row r="1961" spans="25:34" ht="12.75"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</row>
    <row r="1962" spans="25:34" ht="12.75"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</row>
    <row r="1963" spans="25:34" ht="12.75"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</row>
    <row r="1964" spans="25:34" ht="12.75"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</row>
    <row r="1965" spans="25:34" ht="12.75"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</row>
    <row r="1966" spans="25:34" ht="12.75"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</row>
    <row r="1967" spans="25:34" ht="12.75"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</row>
    <row r="1968" spans="25:34" ht="12.75"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</row>
    <row r="1969" spans="25:34" ht="12.75"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</row>
    <row r="1970" spans="25:34" ht="12.75"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</row>
    <row r="1971" spans="25:34" ht="12.75"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</row>
    <row r="1972" spans="25:34" ht="12.75"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</row>
    <row r="1973" spans="25:34" ht="12.75"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</row>
    <row r="1974" spans="25:34" ht="12.75"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</row>
    <row r="1975" spans="25:34" ht="12.75"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</row>
    <row r="1976" spans="25:34" ht="12.75"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</row>
    <row r="1977" spans="25:34" ht="12.75"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</row>
    <row r="1978" spans="25:34" ht="12.75"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</row>
    <row r="1979" spans="25:34" ht="12.75"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</row>
    <row r="1980" spans="25:34" ht="12.75"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</row>
    <row r="1981" spans="25:34" ht="12.75"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</row>
    <row r="1982" spans="25:34" ht="12.75"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</row>
    <row r="1983" spans="25:34" ht="12.75"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</row>
    <row r="1984" spans="25:34" ht="12.75"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</row>
    <row r="1985" spans="25:34" ht="12.75"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</row>
    <row r="1986" spans="25:34" ht="12.75"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</row>
    <row r="1987" spans="25:34" ht="12.75"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</row>
    <row r="1988" spans="25:34" ht="12.75"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</row>
    <row r="1989" spans="25:34" ht="12.75"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</row>
    <row r="1990" spans="25:34" ht="12.75"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</row>
    <row r="1991" spans="25:34" ht="12.75"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</row>
    <row r="1992" spans="25:34" ht="12.75"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</row>
    <row r="1993" spans="25:34" ht="12.75"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</row>
    <row r="1994" spans="25:34" ht="12.75"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</row>
    <row r="1995" spans="25:34" ht="12.75"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</row>
    <row r="1996" spans="25:34" ht="12.75"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</row>
    <row r="1997" spans="25:34" ht="12.75"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</row>
    <row r="1998" spans="25:34" ht="12.75"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</row>
    <row r="1999" spans="25:34" ht="12.75"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</row>
    <row r="2000" spans="25:34" ht="12.75"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</row>
    <row r="2001" spans="25:34" ht="12.75"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</row>
    <row r="2002" spans="25:34" ht="12.75"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</row>
    <row r="2003" spans="25:34" ht="12.75"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</row>
    <row r="2004" spans="25:34" ht="12.75"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</row>
    <row r="2005" spans="25:34" ht="12.75"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</row>
    <row r="2006" spans="25:34" ht="12.75"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</row>
    <row r="2007" spans="25:34" ht="12.75"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</row>
    <row r="2008" spans="25:34" ht="12.75"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</row>
    <row r="2009" spans="25:34" ht="12.75"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</row>
    <row r="2010" spans="25:34" ht="12.75"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</row>
    <row r="2011" spans="25:34" ht="12.75"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</row>
    <row r="2012" spans="25:34" ht="12.75"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</row>
    <row r="2013" spans="25:34" ht="12.75"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</row>
    <row r="2014" spans="25:34" ht="12.75"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</row>
    <row r="2015" spans="25:34" ht="12.75"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</row>
    <row r="2016" spans="25:34" ht="12.75"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</row>
    <row r="2017" spans="25:34" ht="12.75"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</row>
    <row r="2018" spans="25:34" ht="12.75"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</row>
    <row r="2019" spans="25:34" ht="12.75"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</row>
    <row r="2020" spans="25:34" ht="12.75"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</row>
    <row r="2021" spans="25:34" ht="12.75"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</row>
    <row r="2022" spans="25:34" ht="12.75"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</row>
    <row r="2023" spans="25:34" ht="12.75"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</row>
    <row r="2024" spans="25:34" ht="12.75"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</row>
    <row r="2025" spans="25:34" ht="12.75"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</row>
    <row r="2026" spans="25:34" ht="12.75"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</row>
    <row r="2027" spans="25:34" ht="12.75"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</row>
    <row r="2028" spans="25:34" ht="12.75"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</row>
    <row r="2029" spans="25:34" ht="12.75"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</row>
    <row r="2030" spans="25:34" ht="12.75"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</row>
    <row r="2031" spans="25:34" ht="12.75"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</row>
    <row r="2032" spans="25:34" ht="12.75"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</row>
    <row r="2033" spans="25:34" ht="12.75"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</row>
    <row r="2034" spans="25:34" ht="12.75"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</row>
    <row r="2035" spans="25:34" ht="12.75"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</row>
    <row r="2036" spans="25:34" ht="12.75"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</row>
    <row r="2037" spans="25:34" ht="12.75"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</row>
    <row r="2038" spans="25:34" ht="12.75"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</row>
    <row r="2039" spans="25:34" ht="12.75"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</row>
    <row r="2040" spans="25:34" ht="12.75"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</row>
    <row r="2041" spans="25:34" ht="12.75"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</row>
    <row r="2042" spans="25:34" ht="12.75"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</row>
    <row r="2043" spans="25:34" ht="12.75"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</row>
    <row r="2044" spans="25:34" ht="12.75"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</row>
    <row r="2045" spans="25:34" ht="12.75"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</row>
    <row r="2046" spans="25:34" ht="12.75"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</row>
    <row r="2047" spans="25:34" ht="12.75"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</row>
    <row r="2048" spans="25:34" ht="12.75"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</row>
    <row r="2049" spans="25:34" ht="12.75"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</row>
    <row r="2050" spans="25:34" ht="12.75"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</row>
    <row r="2051" spans="25:34" ht="12.75"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</row>
    <row r="2052" spans="25:34" ht="12.75"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</row>
    <row r="2053" spans="25:34" ht="12.75"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</row>
    <row r="2054" spans="25:34" ht="12.75"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</row>
    <row r="2055" spans="25:34" ht="12.75"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</row>
    <row r="2056" spans="25:34" ht="12.75"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</row>
    <row r="2057" spans="25:34" ht="12.75"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</row>
    <row r="2058" spans="25:34" ht="12.75"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</row>
    <row r="2059" spans="25:34" ht="12.75"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</row>
    <row r="2060" spans="25:34" ht="12.75"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</row>
    <row r="2061" spans="25:34" ht="12.75"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</row>
    <row r="2062" spans="25:34" ht="12.75"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</row>
    <row r="2063" spans="25:34" ht="12.75"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</row>
    <row r="2064" spans="25:34" ht="12.75"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</row>
    <row r="2065" spans="25:34" ht="12.75"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</row>
    <row r="2066" spans="25:34" ht="12.75"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</row>
    <row r="2067" spans="25:34" ht="12.75"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</row>
    <row r="2068" spans="25:34" ht="12.75"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</row>
    <row r="2069" spans="25:34" ht="12.75"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</row>
    <row r="2070" spans="25:34" ht="12.75"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</row>
    <row r="2071" spans="25:34" ht="12.75"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</row>
    <row r="2072" spans="25:34" ht="12.75"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</row>
    <row r="2073" spans="25:34" ht="12.75"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</row>
    <row r="2074" spans="25:34" ht="12.75"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</row>
    <row r="2075" spans="25:34" ht="12.75"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</row>
    <row r="2076" spans="25:34" ht="12.75"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</row>
    <row r="2077" spans="25:34" ht="12.75"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</row>
    <row r="2078" spans="25:34" ht="12.75"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</row>
    <row r="2079" spans="25:34" ht="12.75"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</row>
    <row r="2080" spans="25:34" ht="12.75"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</row>
    <row r="2081" spans="25:34" ht="12.75"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</row>
    <row r="2082" spans="25:34" ht="12.75"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</row>
    <row r="2083" spans="25:34" ht="12.75"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</row>
    <row r="2084" spans="25:34" ht="12.75"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</row>
    <row r="2085" spans="25:34" ht="12.75"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</row>
    <row r="2086" spans="25:34" ht="12.75"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</row>
    <row r="2087" spans="25:34" ht="12.75"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</row>
    <row r="2088" spans="25:34" ht="12.75"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</row>
    <row r="2089" spans="25:34" ht="12.75"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</row>
    <row r="2090" spans="25:34" ht="12.75"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</row>
    <row r="2091" spans="25:34" ht="12.75"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</row>
    <row r="2092" spans="25:34" ht="12.75"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</row>
    <row r="2093" spans="25:34" ht="12.75"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</row>
    <row r="2094" spans="25:34" ht="12.75"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</row>
    <row r="2095" spans="25:34" ht="12.75"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</row>
    <row r="2096" spans="25:34" ht="12.75"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</row>
    <row r="2097" spans="25:34" ht="12.75"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</row>
    <row r="2098" spans="25:34" ht="12.75"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</row>
    <row r="2099" spans="25:34" ht="12.75"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</row>
    <row r="2100" spans="25:34" ht="12.75"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</row>
    <row r="2101" spans="25:34" ht="12.75"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</row>
    <row r="2102" spans="25:34" ht="12.75"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</row>
    <row r="2103" spans="25:34" ht="12.75"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</row>
    <row r="2104" spans="25:34" ht="12.75"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</row>
    <row r="2105" spans="25:34" ht="12.75"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</row>
    <row r="2106" spans="25:34" ht="12.75"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</row>
    <row r="2107" spans="25:34" ht="12.75"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</row>
    <row r="2108" spans="25:34" ht="12.75"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</row>
    <row r="2109" spans="25:34" ht="12.75"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</row>
    <row r="2110" spans="25:34" ht="12.75"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</row>
    <row r="2111" spans="25:34" ht="12.75"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</row>
    <row r="2112" spans="25:34" ht="12.75"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</row>
    <row r="2113" spans="25:34" ht="12.75"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</row>
    <row r="2114" spans="25:34" ht="12.75"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</row>
    <row r="2115" spans="25:34" ht="12.75"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</row>
    <row r="2116" spans="25:34" ht="12.75"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</row>
    <row r="2117" spans="25:34" ht="12.75"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</row>
    <row r="2118" spans="25:34" ht="12.75"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</row>
    <row r="2119" spans="25:34" ht="12.75"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</row>
    <row r="2120" spans="25:34" ht="12.75"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</row>
    <row r="2121" spans="25:34" ht="12.75"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</row>
    <row r="2122" spans="25:34" ht="12.75"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</row>
    <row r="2123" spans="25:34" ht="12.75"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</row>
    <row r="2124" spans="25:34" ht="12.75"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</row>
    <row r="2125" spans="25:34" ht="12.75"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</row>
    <row r="2126" spans="25:34" ht="12.75"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</row>
    <row r="2127" spans="25:34" ht="12.75"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</row>
    <row r="2128" spans="25:34" ht="12.75"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</row>
    <row r="2129" spans="25:34" ht="12.75"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</row>
    <row r="2130" spans="25:34" ht="12.75"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</row>
    <row r="2131" spans="25:34" ht="12.75"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</row>
    <row r="2132" spans="25:34" ht="12.75"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</row>
    <row r="2133" spans="25:34" ht="12.75"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</row>
    <row r="2134" spans="25:34" ht="12.75"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</row>
    <row r="2135" spans="25:34" ht="12.75"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</row>
    <row r="2136" spans="25:34" ht="12.75"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</row>
    <row r="2137" spans="25:34" ht="12.75"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</row>
    <row r="2138" spans="25:34" ht="12.75"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</row>
    <row r="2139" spans="25:34" ht="12.75"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</row>
    <row r="2140" spans="25:34" ht="12.75"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</row>
    <row r="2141" spans="25:34" ht="12.75"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</row>
    <row r="2142" spans="25:34" ht="12.75"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</row>
    <row r="2143" spans="25:34" ht="12.75"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</row>
    <row r="2144" spans="25:34" ht="12.75"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</row>
    <row r="2145" spans="25:34" ht="12.75"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</row>
    <row r="2146" spans="25:34" ht="12.75"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</row>
    <row r="2147" spans="25:34" ht="12.75"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</row>
    <row r="2148" spans="25:34" ht="12.75"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</row>
    <row r="2149" spans="25:34" ht="12.75"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</row>
    <row r="2150" spans="25:34" ht="12.75"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</row>
    <row r="2151" spans="25:34" ht="12.75"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</row>
    <row r="2152" spans="25:34" ht="12.75"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</row>
    <row r="2153" spans="25:34" ht="12.75"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</row>
    <row r="2154" spans="25:34" ht="12.75"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</row>
    <row r="2155" spans="25:34" ht="12.75"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</row>
    <row r="2156" spans="25:34" ht="12.75"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</row>
    <row r="2157" spans="25:34" ht="12.75"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</row>
    <row r="2158" spans="25:34" ht="12.75"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</row>
    <row r="2159" spans="25:34" ht="12.75"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</row>
    <row r="2160" spans="25:34" ht="12.75"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</row>
    <row r="2161" spans="25:34" ht="12.75"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</row>
    <row r="2162" spans="25:34" ht="12.75"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</row>
    <row r="2163" spans="25:34" ht="12.75"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</row>
    <row r="2164" spans="25:34" ht="12.75"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</row>
    <row r="2165" spans="25:34" ht="12.75"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</row>
    <row r="2166" spans="25:34" ht="12.75"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</row>
    <row r="2167" spans="25:34" ht="12.75"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</row>
    <row r="2168" spans="25:34" ht="12.75"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</row>
    <row r="2169" spans="25:34" ht="12.75"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</row>
    <row r="2170" spans="25:34" ht="12.75"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</row>
    <row r="2171" spans="25:34" ht="12.75"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</row>
    <row r="2172" spans="25:34" ht="12.75"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</row>
    <row r="2173" spans="25:34" ht="12.75"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</row>
    <row r="2174" spans="25:34" ht="12.75"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</row>
    <row r="2175" spans="25:34" ht="12.75"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</row>
    <row r="2176" spans="25:34" ht="12.75"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</row>
    <row r="2177" spans="25:34" ht="12.75"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</row>
    <row r="2178" spans="25:34" ht="12.75"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</row>
    <row r="2179" spans="25:34" ht="12.75"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</row>
    <row r="2180" spans="25:34" ht="12.75"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</row>
    <row r="2181" spans="25:34" ht="12.75"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</row>
    <row r="2182" spans="25:34" ht="12.75"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</row>
    <row r="2183" spans="25:34" ht="12.75"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</row>
    <row r="2184" spans="25:34" ht="12.75"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</row>
    <row r="2185" spans="25:34" ht="12.75"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</row>
    <row r="2186" spans="25:34" ht="12.75"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</row>
    <row r="2187" spans="25:34" ht="12.75"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</row>
    <row r="2188" spans="25:34" ht="12.75"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</row>
    <row r="2189" spans="25:34" ht="12.75"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</row>
    <row r="2190" spans="25:34" ht="12.75"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</row>
    <row r="2191" spans="25:34" ht="12.75"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</row>
    <row r="2192" spans="25:34" ht="12.75"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</row>
    <row r="2193" spans="25:34" ht="12.75"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</row>
    <row r="2194" spans="25:34" ht="12.75"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</row>
    <row r="2195" spans="25:34" ht="12.75"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</row>
    <row r="2196" spans="25:34" ht="12.75"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</row>
    <row r="2197" spans="25:34" ht="12.75"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</row>
    <row r="2198" spans="25:34" ht="12.75"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</row>
    <row r="2199" spans="25:34" ht="12.75"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</row>
    <row r="2200" spans="25:34" ht="12.75"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</row>
    <row r="2201" spans="25:34" ht="12.75"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</row>
    <row r="2202" spans="25:34" ht="12.75"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</row>
    <row r="2203" spans="25:34" ht="12.75"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</row>
    <row r="2204" spans="25:34" ht="12.75"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</row>
    <row r="2205" spans="25:34" ht="12.75"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</row>
    <row r="2206" spans="25:34" ht="12.75"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</row>
    <row r="2207" spans="25:34" ht="12.75"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</row>
    <row r="2208" spans="25:34" ht="12.75"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</row>
    <row r="2209" spans="25:34" ht="12.75"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</row>
    <row r="2210" spans="25:34" ht="12.75"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</row>
    <row r="2211" spans="25:34" ht="12.75"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</row>
    <row r="2212" spans="25:34" ht="12.75"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</row>
    <row r="2213" spans="25:34" ht="12.75"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</row>
    <row r="2214" spans="25:34" ht="12.75"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</row>
    <row r="2215" spans="25:34" ht="12.75"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</row>
    <row r="2216" spans="25:34" ht="12.75"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</row>
    <row r="2217" spans="25:34" ht="12.75"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</row>
    <row r="2218" spans="25:34" ht="12.75"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</row>
    <row r="2219" spans="25:34" ht="12.75"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</row>
    <row r="2220" spans="25:34" ht="12.75"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</row>
    <row r="2221" spans="25:34" ht="12.75"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</row>
    <row r="2222" spans="25:34" ht="12.75"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</row>
    <row r="2223" spans="25:34" ht="12.75"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</row>
    <row r="2224" spans="25:34" ht="12.75"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</row>
    <row r="2225" spans="25:34" ht="12.75"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</row>
    <row r="2226" spans="25:34" ht="12.75"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</row>
    <row r="2227" spans="25:34" ht="12.75"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</row>
    <row r="2228" spans="25:34" ht="12.75"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</row>
    <row r="2229" spans="25:34" ht="12.75"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</row>
    <row r="2230" spans="25:34" ht="12.75"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</row>
    <row r="2231" spans="25:34" ht="12.75"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</row>
    <row r="2232" spans="25:34" ht="12.75"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</row>
    <row r="2233" spans="25:34" ht="12.75"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</row>
    <row r="2234" spans="25:34" ht="12.75"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</row>
    <row r="2235" spans="25:34" ht="12.75"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</row>
    <row r="2236" spans="25:34" ht="12.75"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</row>
    <row r="2237" spans="25:34" ht="12.75"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</row>
    <row r="2238" spans="25:34" ht="12.75"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</row>
    <row r="2239" spans="25:34" ht="12.75"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</row>
    <row r="2240" spans="25:34" ht="12.75"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</row>
    <row r="2241" spans="25:34" ht="12.75"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</row>
    <row r="2242" spans="25:34" ht="12.75"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</row>
    <row r="2243" spans="25:34" ht="12.75"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</row>
    <row r="2244" spans="25:34" ht="12.75"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</row>
    <row r="2245" spans="25:34" ht="12.75"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</row>
    <row r="2246" spans="25:34" ht="12.75"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</row>
    <row r="2247" spans="25:34" ht="12.75"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</row>
    <row r="2248" spans="25:34" ht="12.75"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</row>
    <row r="2249" spans="25:34" ht="12.75"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</row>
    <row r="2250" spans="25:34" ht="12.75"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</row>
    <row r="2251" spans="25:34" ht="12.75"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</row>
    <row r="2252" spans="25:34" ht="12.75"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</row>
    <row r="2253" spans="25:34" ht="12.75"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</row>
    <row r="2254" spans="25:34" ht="12.75"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</row>
    <row r="2255" spans="25:34" ht="12.75"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</row>
    <row r="2256" spans="25:34" ht="12.75"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</row>
    <row r="2257" spans="25:34" ht="12.75"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</row>
    <row r="2258" spans="25:34" ht="12.75"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</row>
    <row r="2259" spans="25:34" ht="12.75"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</row>
    <row r="2260" spans="25:34" ht="12.75"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</row>
    <row r="2261" spans="25:34" ht="12.75"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</row>
    <row r="2262" spans="25:34" ht="12.75"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</row>
    <row r="2263" spans="25:34" ht="12.75"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</row>
    <row r="2264" spans="25:34" ht="12.75"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</row>
    <row r="2265" spans="25:34" ht="12.75"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</row>
    <row r="2266" spans="25:34" ht="12.75"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</row>
    <row r="2267" spans="25:34" ht="12.75"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</row>
    <row r="2268" spans="25:34" ht="12.75"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</row>
    <row r="2269" spans="25:34" ht="12.75"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</row>
    <row r="2270" spans="25:34" ht="12.75"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</row>
    <row r="2271" spans="25:34" ht="12.75"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</row>
    <row r="2272" spans="25:34" ht="12.75"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</row>
    <row r="2273" spans="25:34" ht="12.75"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</row>
    <row r="2274" spans="25:34" ht="12.75"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</row>
    <row r="2275" spans="25:34" ht="12.75"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</row>
    <row r="2276" spans="25:34" ht="12.75"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</row>
    <row r="2277" spans="25:34" ht="12.75"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</row>
    <row r="2278" spans="25:34" ht="12.75"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</row>
    <row r="2279" spans="25:34" ht="12.75"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</row>
    <row r="2280" spans="25:34" ht="12.75"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</row>
    <row r="2281" spans="25:34" ht="12.75"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</row>
    <row r="2282" spans="25:34" ht="12.75"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</row>
    <row r="2283" spans="25:34" ht="12.75"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</row>
    <row r="2284" spans="25:34" ht="12.75"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</row>
    <row r="2285" spans="25:34" ht="12.75"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</row>
    <row r="2286" spans="25:34" ht="12.75"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</row>
    <row r="2287" spans="25:34" ht="12.75"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</row>
    <row r="2288" spans="25:34" ht="12.75"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</row>
    <row r="2289" spans="25:34" ht="12.75"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</row>
    <row r="2290" spans="25:34" ht="12.75"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</row>
    <row r="2291" spans="25:34" ht="12.75"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</row>
    <row r="2292" spans="25:34" ht="12.75"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</row>
    <row r="2293" spans="25:34" ht="12.75"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</row>
    <row r="2294" spans="25:34" ht="12.75"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</row>
    <row r="2295" spans="25:34" ht="12.75"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</row>
    <row r="2296" spans="25:34" ht="12.75"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</row>
    <row r="2297" spans="25:34" ht="12.75"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</row>
    <row r="2298" spans="25:34" ht="12.75"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</row>
    <row r="2299" spans="25:34" ht="12.75"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</row>
    <row r="2300" spans="25:34" ht="12.75"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</row>
    <row r="2301" spans="25:34" ht="12.75"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</row>
    <row r="2302" spans="25:34" ht="12.75"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</row>
    <row r="2303" spans="25:34" ht="12.75"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</row>
    <row r="2304" spans="25:34" ht="12.75"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</row>
    <row r="2305" spans="25:34" ht="12.75"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</row>
    <row r="2306" spans="25:34" ht="12.75"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</row>
    <row r="2307" spans="25:34" ht="12.75"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</row>
    <row r="2308" spans="25:34" ht="12.75"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</row>
    <row r="2309" spans="25:34" ht="12.75"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</row>
    <row r="2310" spans="25:34" ht="12.75"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</row>
    <row r="2311" spans="25:34" ht="12.75"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</row>
    <row r="2312" spans="25:34" ht="12.75"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</row>
    <row r="2313" spans="25:34" ht="12.75"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</row>
    <row r="2314" spans="25:34" ht="12.75"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</row>
    <row r="2315" spans="25:34" ht="12.75"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</row>
    <row r="2316" spans="25:34" ht="12.75"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</row>
    <row r="2317" spans="25:34" ht="12.75"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</row>
    <row r="2318" spans="25:34" ht="12.75"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</row>
    <row r="2319" spans="25:34" ht="12.75"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</row>
    <row r="2320" spans="25:34" ht="12.75"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</row>
    <row r="2321" spans="25:34" ht="12.75"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</row>
    <row r="2322" spans="25:34" ht="12.75"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</row>
    <row r="2323" spans="25:34" ht="12.75"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</row>
    <row r="2324" spans="25:34" ht="12.75"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</row>
    <row r="2325" spans="25:34" ht="12.75"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</row>
    <row r="2326" spans="25:34" ht="12.75"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</row>
    <row r="2327" spans="25:34" ht="12.75"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</row>
    <row r="2328" spans="25:34" ht="12.75"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</row>
    <row r="2329" spans="25:34" ht="12.75"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</row>
    <row r="2330" spans="25:34" ht="12.75"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</row>
    <row r="2331" spans="25:34" ht="12.75"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</row>
    <row r="2332" spans="25:34" ht="12.75"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</row>
    <row r="2333" spans="25:34" ht="12.75"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</row>
    <row r="2334" spans="25:34" ht="12.75"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</row>
    <row r="2335" spans="25:34" ht="12.75"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</row>
    <row r="2336" spans="25:34" ht="12.75"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</row>
    <row r="2337" spans="25:34" ht="12.75"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</row>
    <row r="2338" spans="25:34" ht="12.75"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</row>
    <row r="2339" spans="25:34" ht="12.75"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</row>
    <row r="2340" spans="25:34" ht="12.75"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</row>
    <row r="2341" spans="25:34" ht="12.75"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</row>
    <row r="2342" spans="25:34" ht="12.75"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</row>
    <row r="2343" spans="25:34" ht="12.75"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</row>
    <row r="2344" spans="25:34" ht="12.75"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</row>
    <row r="2345" spans="25:34" ht="12.75"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</row>
    <row r="2346" spans="25:34" ht="12.75"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</row>
    <row r="2347" spans="25:34" ht="12.75"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</row>
    <row r="2348" spans="25:34" ht="12.75"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</row>
    <row r="2349" spans="25:34" ht="12.75"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</row>
    <row r="2350" spans="25:34" ht="12.75"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</row>
    <row r="2351" spans="25:34" ht="12.75"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</row>
    <row r="2352" spans="25:34" ht="12.75"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</row>
    <row r="2353" spans="25:34" ht="12.75"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</row>
    <row r="2354" spans="25:34" ht="12.75"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</row>
    <row r="2355" spans="25:34" ht="12.75"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</row>
    <row r="2356" spans="25:34" ht="12.75"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</row>
    <row r="2357" spans="25:34" ht="12.75"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</row>
    <row r="2358" spans="25:34" ht="12.75"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</row>
    <row r="2359" spans="25:34" ht="12.75"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</row>
    <row r="2360" spans="25:34" ht="12.75"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</row>
    <row r="2361" spans="25:34" ht="12.75"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</row>
    <row r="2362" spans="25:34" ht="12.75"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</row>
    <row r="2363" spans="25:34" ht="12.75"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</row>
    <row r="2364" spans="25:34" ht="12.75"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</row>
    <row r="2365" spans="25:34" ht="12.75"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</row>
    <row r="2366" spans="25:34" ht="12.75"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</row>
    <row r="2367" spans="25:34" ht="12.75"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</row>
    <row r="2368" spans="25:34" ht="12.75"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</row>
    <row r="2369" spans="25:34" ht="12.75"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</row>
    <row r="2370" spans="25:34" ht="12.75"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</row>
    <row r="2371" spans="25:34" ht="12.75"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</row>
    <row r="2372" spans="25:34" ht="12.75"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</row>
    <row r="2373" spans="25:34" ht="12.75"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</row>
    <row r="2374" spans="25:34" ht="12.75"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</row>
    <row r="2375" spans="25:34" ht="12.75"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</row>
    <row r="2376" spans="25:34" ht="12.75"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</row>
    <row r="2377" spans="25:34" ht="12.75"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</row>
    <row r="2378" spans="25:34" ht="12.75"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</row>
    <row r="2379" spans="25:34" ht="12.75"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</row>
    <row r="2380" spans="25:34" ht="12.75"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</row>
    <row r="2381" spans="25:34" ht="12.75"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</row>
    <row r="2382" spans="25:34" ht="12.75"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</row>
    <row r="2383" spans="25:34" ht="12.75"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</row>
    <row r="2384" spans="25:34" ht="12.75"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</row>
    <row r="2385" spans="25:34" ht="12.75"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</row>
    <row r="2386" spans="25:34" ht="12.75"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</row>
    <row r="2387" spans="25:34" ht="12.75"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</row>
    <row r="2388" spans="25:34" ht="12.75"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</row>
    <row r="2389" spans="25:34" ht="12.75"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</row>
    <row r="2390" spans="25:34" ht="12.75"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</row>
    <row r="2391" spans="25:34" ht="12.75"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</row>
    <row r="2392" spans="25:34" ht="12.75"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</row>
    <row r="2393" spans="25:34" ht="12.75"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</row>
    <row r="2394" spans="25:34" ht="12.75"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</row>
    <row r="2395" spans="25:34" ht="12.75"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</row>
    <row r="2396" spans="25:34" ht="12.75"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</row>
    <row r="2397" spans="25:34" ht="12.75"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</row>
    <row r="2398" spans="25:34" ht="12.75"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</row>
    <row r="2399" spans="25:34" ht="12.75"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</row>
    <row r="2400" spans="25:34" ht="12.75"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</row>
    <row r="2401" spans="25:34" ht="12.75"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</row>
    <row r="2402" spans="25:34" ht="12.75"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</row>
    <row r="2403" spans="25:34" ht="12.75"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</row>
    <row r="2404" spans="25:34" ht="12.75"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</row>
    <row r="2405" spans="25:34" ht="12.75"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</row>
    <row r="2406" spans="25:34" ht="12.75"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</row>
    <row r="2407" spans="25:34" ht="12.75"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</row>
    <row r="2408" spans="25:34" ht="12.75"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</row>
    <row r="2409" spans="25:34" ht="12.75"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</row>
    <row r="2410" spans="25:34" ht="12.75"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</row>
    <row r="2411" spans="25:34" ht="12.75"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</row>
    <row r="2412" spans="25:34" ht="12.75"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</row>
    <row r="2413" spans="25:34" ht="12.75"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</row>
    <row r="2414" spans="25:34" ht="12.75"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</row>
    <row r="2415" spans="25:34" ht="12.75"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</row>
    <row r="2416" spans="25:34" ht="12.75"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</row>
    <row r="2417" spans="25:34" ht="12.75"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</row>
    <row r="2418" spans="25:34" ht="12.75"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</row>
    <row r="2419" spans="25:34" ht="12.75"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</row>
    <row r="2420" spans="25:34" ht="12.75"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</row>
    <row r="2421" spans="25:34" ht="12.75"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</row>
    <row r="2422" spans="25:34" ht="12.75"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</row>
    <row r="2423" spans="25:34" ht="12.75"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</row>
    <row r="2424" spans="25:34" ht="12.75"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</row>
    <row r="2425" spans="25:34" ht="12.75"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</row>
    <row r="2426" spans="25:34" ht="12.75"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</row>
    <row r="2427" spans="25:34" ht="12.75"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</row>
    <row r="2428" spans="25:34" ht="12.75"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</row>
    <row r="2429" spans="25:34" ht="12.75"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</row>
    <row r="2430" spans="25:34" ht="12.75"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</row>
    <row r="2431" spans="25:34" ht="12.75"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</row>
    <row r="2432" spans="25:34" ht="12.75"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</row>
    <row r="2433" spans="25:34" ht="12.75"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</row>
    <row r="2434" spans="25:34" ht="12.75"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</row>
    <row r="2435" spans="25:34" ht="12.75"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</row>
    <row r="2436" spans="25:34" ht="12.75"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</row>
    <row r="2437" spans="25:34" ht="12.75"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</row>
    <row r="2438" spans="25:34" ht="12.75"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</row>
    <row r="2439" spans="25:34" ht="12.75"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</row>
    <row r="2440" spans="25:34" ht="12.75"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</row>
    <row r="2441" spans="25:34" ht="12.75"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</row>
    <row r="2442" spans="25:34" ht="12.75"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</row>
    <row r="2443" spans="25:34" ht="12.75"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</row>
    <row r="2444" spans="25:34" ht="12.75"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</row>
    <row r="2445" spans="25:34" ht="12.75"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</row>
    <row r="2446" spans="25:34" ht="12.75"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</row>
    <row r="2447" spans="25:34" ht="12.75"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</row>
    <row r="2448" spans="25:34" ht="12.75"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</row>
    <row r="2449" spans="25:34" ht="12.75"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</row>
    <row r="2450" spans="25:34" ht="12.75"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</row>
    <row r="2451" spans="25:34" ht="12.75"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</row>
    <row r="2452" spans="25:34" ht="12.75"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</row>
    <row r="2453" spans="25:34" ht="12.75"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</row>
    <row r="2454" spans="25:34" ht="12.75"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</row>
    <row r="2455" spans="25:34" ht="12.75"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</row>
    <row r="2456" spans="25:34" ht="12.75"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</row>
    <row r="2457" spans="25:34" ht="12.75"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</row>
    <row r="2458" spans="25:34" ht="12.75"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</row>
    <row r="2459" spans="25:34" ht="12.75"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</row>
    <row r="2460" spans="25:34" ht="12.75"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</row>
    <row r="2461" spans="25:34" ht="12.75"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</row>
    <row r="2462" spans="25:34" ht="12.75"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</row>
    <row r="2463" spans="25:34" ht="12.75"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</row>
    <row r="2464" spans="25:34" ht="12.75"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</row>
    <row r="2465" spans="25:34" ht="12.75"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</row>
    <row r="2466" spans="25:34" ht="12.75"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</row>
    <row r="2467" spans="25:34" ht="12.75"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</row>
    <row r="2468" spans="25:34" ht="12.75"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</row>
    <row r="2469" spans="25:34" ht="12.75"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</row>
    <row r="2470" spans="25:34" ht="12.75"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</row>
    <row r="2471" spans="25:34" ht="12.75"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</row>
    <row r="2472" spans="25:34" ht="12.75"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</row>
    <row r="2473" spans="25:34" ht="12.75"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</row>
    <row r="2474" spans="25:34" ht="12.75"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</row>
    <row r="2475" spans="25:34" ht="12.75"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</row>
    <row r="2476" spans="25:34" ht="12.75"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</row>
    <row r="2477" spans="25:34" ht="12.75"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</row>
    <row r="2478" spans="25:34" ht="12.75"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</row>
    <row r="2479" spans="25:34" ht="12.75"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</row>
    <row r="2480" spans="25:34" ht="12.75"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</row>
    <row r="2481" spans="25:34" ht="12.75"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</row>
    <row r="2482" spans="25:34" ht="12.75"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</row>
    <row r="2483" spans="25:34" ht="12.75"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</row>
    <row r="2484" spans="25:34" ht="12.75"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</row>
    <row r="2485" spans="25:34" ht="12.75"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</row>
    <row r="2486" spans="25:34" ht="12.75"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</row>
    <row r="2487" spans="25:34" ht="12.75"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</row>
    <row r="2488" spans="25:34" ht="12.75"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</row>
    <row r="2489" spans="25:34" ht="12.75"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</row>
    <row r="2490" spans="25:34" ht="12.75"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</row>
    <row r="2491" spans="25:34" ht="12.75"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</row>
    <row r="2492" spans="25:34" ht="12.75"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</row>
    <row r="2493" spans="25:34" ht="12.75"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</row>
    <row r="2494" spans="25:34" ht="12.75"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</row>
    <row r="2495" spans="25:34" ht="12.75"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</row>
    <row r="2496" spans="25:34" ht="12.75"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</row>
    <row r="2497" spans="25:34" ht="12.75"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</row>
    <row r="2498" spans="25:34" ht="12.75"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</row>
    <row r="2499" spans="25:34" ht="12.75"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</row>
    <row r="2500" spans="25:34" ht="12.75"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</row>
    <row r="2501" spans="25:34" ht="12.75"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</row>
    <row r="2502" spans="25:34" ht="12.75"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</row>
    <row r="2503" spans="25:34" ht="12.75"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</row>
    <row r="2504" spans="25:34" ht="12.75"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</row>
    <row r="2505" spans="25:34" ht="12.75"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</row>
    <row r="2506" spans="25:34" ht="12.75"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</row>
    <row r="2507" spans="25:34" ht="12.75"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</row>
    <row r="2508" spans="25:34" ht="12.75"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</row>
    <row r="2509" spans="25:34" ht="12.75"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</row>
    <row r="2510" spans="25:34" ht="12.75"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</row>
    <row r="2511" spans="25:34" ht="12.75"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</row>
    <row r="2512" spans="25:34" ht="12.75"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</row>
    <row r="2513" spans="25:34" ht="12.75"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</row>
    <row r="2514" spans="25:34" ht="12.75"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</row>
    <row r="2515" spans="25:34" ht="12.75"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</row>
    <row r="2516" spans="25:34" ht="12.75"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</row>
    <row r="2517" spans="25:34" ht="12.75"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</row>
    <row r="2518" spans="25:34" ht="12.75"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</row>
    <row r="2519" spans="25:34" ht="12.75"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</row>
    <row r="2520" spans="25:34" ht="12.75"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</row>
    <row r="2521" spans="25:34" ht="12.75"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</row>
    <row r="2522" spans="25:34" ht="12.75"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</row>
    <row r="2523" spans="25:34" ht="12.75"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</row>
    <row r="2524" spans="25:34" ht="12.75"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</row>
    <row r="2525" spans="25:34" ht="12.75"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</row>
    <row r="2526" spans="25:34" ht="12.75"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</row>
    <row r="2527" spans="25:34" ht="12.75"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</row>
    <row r="2528" spans="25:34" ht="12.75"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</row>
    <row r="2529" spans="25:34" ht="12.75"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</row>
    <row r="2530" spans="25:34" ht="12.75"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</row>
    <row r="2531" spans="25:34" ht="12.75"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</row>
    <row r="2532" spans="25:34" ht="12.75"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</row>
    <row r="2533" spans="25:34" ht="12.75"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</row>
    <row r="2534" spans="25:34" ht="12.75"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</row>
    <row r="2535" spans="25:34" ht="12.75"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</row>
    <row r="2536" spans="25:34" ht="12.75"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</row>
    <row r="2537" spans="25:34" ht="12.75"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</row>
    <row r="2538" spans="25:34" ht="12.75"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</row>
    <row r="2539" spans="25:34" ht="12.75"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</row>
    <row r="2540" spans="25:34" ht="12.75"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</row>
    <row r="2541" spans="25:34" ht="12.75"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</row>
    <row r="2542" spans="25:34" ht="12.75"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</row>
    <row r="2543" spans="25:34" ht="12.75"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</row>
    <row r="2544" spans="25:34" ht="12.75"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</row>
    <row r="2545" spans="25:34" ht="12.75"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</row>
    <row r="2546" spans="25:34" ht="12.75"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</row>
    <row r="2547" spans="25:34" ht="12.75"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</row>
    <row r="2548" spans="25:34" ht="12.75"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</row>
    <row r="2549" spans="25:34" ht="12.75"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</row>
    <row r="2550" spans="25:34" ht="12.75"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</row>
    <row r="2551" spans="25:34" ht="12.75"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</row>
    <row r="2552" spans="25:34" ht="12.75"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</row>
    <row r="2553" spans="25:34" ht="12.75"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</row>
    <row r="2554" spans="25:34" ht="12.75"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</row>
    <row r="2555" spans="25:34" ht="12.75"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</row>
    <row r="2556" spans="25:34" ht="12.75"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</row>
    <row r="2557" spans="25:34" ht="12.75"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</row>
    <row r="2558" spans="25:34" ht="12.75"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</row>
    <row r="2559" spans="25:34" ht="12.75"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</row>
    <row r="2560" spans="25:34" ht="12.75"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</row>
    <row r="2561" spans="25:34" ht="12.75"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</row>
    <row r="2562" spans="25:34" ht="12.75"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</row>
    <row r="2563" spans="25:34" ht="12.75"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</row>
    <row r="2564" spans="25:34" ht="12.75"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</row>
    <row r="2565" spans="25:34" ht="12.75"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</row>
    <row r="2566" spans="25:34" ht="12.75"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</row>
    <row r="2567" spans="25:34" ht="12.75"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</row>
    <row r="2568" spans="25:34" ht="12.75"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</row>
    <row r="2569" spans="25:34" ht="12.75"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</row>
    <row r="2570" spans="25:34" ht="12.75"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</row>
    <row r="2571" spans="25:34" ht="12.75"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</row>
    <row r="2572" spans="25:34" ht="12.75"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</row>
    <row r="2573" spans="25:34" ht="12.75"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</row>
    <row r="2574" spans="25:34" ht="12.75"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</row>
    <row r="2575" spans="25:34" ht="12.75"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</row>
    <row r="2576" spans="25:34" ht="12.75"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</row>
    <row r="2577" spans="25:34" ht="12.75"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</row>
    <row r="2578" spans="25:34" ht="12.75"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</row>
    <row r="2579" spans="25:34" ht="12.75"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</row>
    <row r="2580" spans="25:34" ht="12.75"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</row>
    <row r="2581" spans="25:34" ht="12.75"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</row>
    <row r="2582" spans="25:34" ht="12.75"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</row>
    <row r="2583" spans="25:34" ht="12.75"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</row>
    <row r="2584" spans="25:34" ht="12.75"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</row>
    <row r="2585" spans="25:34" ht="12.75"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</row>
    <row r="2586" spans="25:34" ht="12.75"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</row>
    <row r="2587" spans="25:34" ht="12.75"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</row>
    <row r="2588" spans="25:34" ht="12.75"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</row>
    <row r="2589" spans="25:34" ht="12.75"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</row>
    <row r="2590" spans="25:34" ht="12.75"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</row>
    <row r="2591" spans="25:34" ht="12.75"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</row>
    <row r="2592" spans="25:34" ht="12.75"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</row>
    <row r="2593" spans="25:34" ht="12.75"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</row>
    <row r="2594" spans="25:34" ht="12.75"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</row>
    <row r="2595" spans="25:34" ht="12.75"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</row>
    <row r="2596" spans="25:34" ht="12.75"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</row>
    <row r="2597" spans="25:34" ht="12.75"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</row>
    <row r="2598" spans="25:34" ht="12.75"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</row>
    <row r="2599" spans="25:34" ht="12.75"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</row>
    <row r="2600" spans="25:34" ht="12.75"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</row>
    <row r="2601" spans="25:34" ht="12.75"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</row>
    <row r="2602" spans="25:34" ht="12.75"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</row>
    <row r="2603" spans="25:34" ht="12.75"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</row>
    <row r="2604" spans="25:34" ht="12.75"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</row>
    <row r="2605" spans="25:34" ht="12.75"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</row>
    <row r="2606" spans="25:34" ht="12.75"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</row>
    <row r="2607" spans="25:34" ht="12.75"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</row>
    <row r="2608" spans="25:34" ht="12.75"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</row>
    <row r="2609" spans="25:34" ht="12.75"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</row>
    <row r="2610" spans="25:34" ht="12.75"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</row>
    <row r="2611" spans="25:34" ht="12.75"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</row>
    <row r="2612" spans="25:34" ht="12.75"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</row>
    <row r="2613" spans="25:34" ht="12.75"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</row>
    <row r="2614" spans="25:34" ht="12.75"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</row>
    <row r="2615" spans="25:34" ht="12.75"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</row>
    <row r="2616" spans="25:34" ht="12.75"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</row>
    <row r="2617" spans="25:34" ht="12.75"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</row>
    <row r="2618" spans="25:34" ht="12.75"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</row>
    <row r="2619" spans="25:34" ht="12.75"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</row>
    <row r="2620" spans="25:34" ht="12.75"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</row>
    <row r="2621" spans="25:34" ht="12.75"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</row>
    <row r="2622" spans="25:34" ht="12.75"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</row>
    <row r="2623" spans="25:34" ht="12.75"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</row>
    <row r="2624" spans="25:34" ht="12.75"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</row>
    <row r="2625" spans="25:34" ht="12.75"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</row>
    <row r="2626" spans="25:34" ht="12.75"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</row>
    <row r="2627" spans="25:34" ht="12.75"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</row>
    <row r="2628" spans="25:34" ht="12.75"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</row>
    <row r="2629" spans="25:34" ht="12.75"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</row>
    <row r="2630" spans="25:34" ht="12.75"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</row>
    <row r="2631" spans="25:34" ht="12.75"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</row>
    <row r="2632" spans="25:34" ht="12.75"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</row>
    <row r="2633" spans="25:34" ht="12.75"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</row>
    <row r="2634" spans="25:34" ht="12.75"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</row>
    <row r="2635" spans="25:34" ht="12.75"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</row>
    <row r="2636" spans="25:34" ht="12.75"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</row>
    <row r="2637" spans="25:34" ht="12.75"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</row>
    <row r="2638" spans="25:34" ht="12.75"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</row>
    <row r="2639" spans="25:34" ht="12.75"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</row>
    <row r="2640" spans="25:34" ht="12.75"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</row>
    <row r="2641" spans="25:34" ht="12.75"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</row>
    <row r="2642" spans="25:34" ht="12.75"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</row>
    <row r="2643" spans="25:34" ht="12.75"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</row>
    <row r="2644" spans="25:34" ht="12.75"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</row>
    <row r="2645" spans="25:34" ht="12.75"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</row>
    <row r="2646" spans="25:34" ht="12.75"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</row>
    <row r="2647" spans="25:34" ht="12.75"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</row>
    <row r="2648" spans="25:34" ht="12.75"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</row>
    <row r="2649" spans="25:34" ht="12.75"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</row>
    <row r="2650" spans="25:34" ht="12.75"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</row>
    <row r="2651" spans="25:34" ht="12.75"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</row>
    <row r="2652" spans="25:34" ht="12.75"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</row>
    <row r="2653" spans="25:34" ht="12.75"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</row>
    <row r="2654" spans="25:34" ht="12.75"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</row>
    <row r="2655" spans="25:34" ht="12.75"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</row>
    <row r="2656" spans="25:34" ht="12.75"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</row>
    <row r="2657" spans="25:34" ht="12.75"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</row>
    <row r="2658" spans="25:34" ht="12.75"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</row>
    <row r="2659" spans="25:34" ht="12.75"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</row>
    <row r="2660" spans="25:34" ht="12.75"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</row>
    <row r="2661" spans="25:34" ht="12.75"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</row>
    <row r="2662" spans="25:34" ht="12.75"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</row>
    <row r="2663" spans="25:34" ht="12.75"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</row>
    <row r="2664" spans="25:34" ht="12.75"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</row>
    <row r="2665" spans="25:34" ht="12.75"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</row>
    <row r="2666" spans="25:34" ht="12.75"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</row>
    <row r="2667" spans="25:34" ht="12.75"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</row>
    <row r="2668" spans="25:34" ht="12.75"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</row>
    <row r="2669" spans="25:34" ht="12.75"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</row>
    <row r="2670" spans="25:34" ht="12.75"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</row>
    <row r="2671" spans="25:34" ht="12.75"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</row>
    <row r="2672" spans="25:34" ht="12.75"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</row>
    <row r="2673" spans="25:34" ht="12.75"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</row>
    <row r="2674" spans="25:34" ht="12.75"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</row>
    <row r="2675" spans="25:34" ht="12.75"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</row>
    <row r="2676" spans="25:34" ht="12.75"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</row>
    <row r="2677" spans="25:34" ht="12.75"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</row>
    <row r="2678" spans="25:34" ht="12.75"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</row>
    <row r="2679" spans="25:34" ht="12.75"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</row>
    <row r="2680" spans="25:34" ht="12.75"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</row>
    <row r="2681" spans="25:34" ht="12.75"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</row>
    <row r="2682" spans="25:34" ht="12.75"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</row>
    <row r="2683" spans="25:34" ht="12.75"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</row>
    <row r="2684" spans="25:34" ht="12.75"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</row>
    <row r="2685" spans="25:34" ht="12.75"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</row>
    <row r="2686" spans="25:34" ht="12.75"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</row>
    <row r="2687" spans="25:34" ht="12.75"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</row>
    <row r="2688" spans="25:34" ht="12.75"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</row>
    <row r="2689" spans="25:34" ht="12.75"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</row>
    <row r="2690" spans="25:34" ht="12.75"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</row>
    <row r="2691" spans="25:34" ht="12.75"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</row>
    <row r="2692" spans="25:34" ht="12.75"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</row>
    <row r="2693" spans="25:34" ht="12.75"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</row>
    <row r="2694" spans="25:34" ht="12.75"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</row>
    <row r="2695" spans="25:34" ht="12.75"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</row>
    <row r="2696" spans="25:34" ht="12.75"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</row>
    <row r="2697" spans="25:34" ht="12.75"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</row>
    <row r="2698" spans="25:34" ht="12.75"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</row>
    <row r="2699" spans="25:34" ht="12.75"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</row>
    <row r="2700" spans="25:34" ht="12.75"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</row>
    <row r="2701" spans="25:34" ht="12.75"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</row>
    <row r="2702" spans="25:34" ht="12.75"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</row>
    <row r="2703" spans="25:34" ht="12.75"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</row>
    <row r="2704" spans="25:34" ht="12.75"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</row>
    <row r="2705" spans="25:34" ht="12.75"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</row>
    <row r="2706" spans="25:34" ht="12.75"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</row>
    <row r="2707" spans="25:34" ht="12.75"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</row>
    <row r="2708" spans="25:34" ht="12.75"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</row>
    <row r="2709" spans="25:34" ht="12.75"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</row>
    <row r="2710" spans="25:34" ht="12.75"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</row>
    <row r="2711" spans="25:34" ht="12.75"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</row>
    <row r="2712" spans="25:34" ht="12.75"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</row>
    <row r="2713" spans="25:34" ht="12.75"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</row>
    <row r="2714" spans="25:34" ht="12.75"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</row>
    <row r="2715" spans="25:34" ht="12.75"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</row>
    <row r="2716" spans="25:34" ht="12.75"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</row>
    <row r="2717" spans="25:34" ht="12.75"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</row>
    <row r="2718" spans="25:34" ht="12.75"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</row>
    <row r="2719" spans="25:34" ht="12.75"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</row>
    <row r="2720" spans="25:34" ht="12.75"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</row>
    <row r="2721" spans="25:34" ht="12.75"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</row>
    <row r="2722" spans="25:34" ht="12.75"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</row>
    <row r="2723" spans="25:34" ht="12.75"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</row>
    <row r="2724" spans="25:34" ht="12.75"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</row>
    <row r="2725" spans="25:34" ht="12.75"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</row>
    <row r="2726" spans="25:34" ht="12.75"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</row>
    <row r="2727" spans="25:34" ht="12.75"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</row>
    <row r="2728" spans="25:34" ht="12.75"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</row>
    <row r="2729" spans="25:34" ht="12.75"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</row>
    <row r="2730" spans="25:34" ht="12.75"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</row>
    <row r="2731" spans="25:34" ht="12.75"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</row>
    <row r="2732" spans="25:34" ht="12.75"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</row>
    <row r="2733" spans="25:34" ht="12.75"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</row>
    <row r="2734" spans="25:34" ht="12.75"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</row>
    <row r="2735" spans="25:34" ht="12.75"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</row>
    <row r="2736" spans="25:34" ht="12.75"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</row>
    <row r="2737" spans="25:34" ht="12.75"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</row>
    <row r="2738" spans="25:34" ht="12.75"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</row>
    <row r="2739" spans="25:34" ht="12.75"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</row>
    <row r="2740" spans="25:34" ht="12.75"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</row>
    <row r="2741" spans="25:34" ht="12.75"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</row>
    <row r="2742" spans="25:34" ht="12.75"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</row>
    <row r="2743" spans="25:34" ht="12.75"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</row>
    <row r="2744" spans="25:34" ht="12.75"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</row>
    <row r="2745" spans="25:34" ht="12.75"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</row>
    <row r="2746" spans="25:34" ht="12.75"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</row>
    <row r="2747" spans="25:34" ht="12.75"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</row>
    <row r="2748" spans="25:34" ht="12.75"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</row>
    <row r="2749" spans="25:34" ht="12.75"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</row>
    <row r="2750" spans="25:34" ht="12.75"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</row>
    <row r="2751" spans="25:34" ht="12.75"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</row>
    <row r="2752" spans="25:34" ht="12.75"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</row>
    <row r="2753" spans="25:34" ht="12.75"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</row>
    <row r="2754" spans="25:34" ht="12.75"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</row>
    <row r="2755" spans="25:34" ht="12.75"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</row>
    <row r="2756" spans="25:34" ht="12.75"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</row>
    <row r="2757" spans="25:34" ht="12.75"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</row>
    <row r="2758" spans="25:34" ht="12.75"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</row>
    <row r="2759" spans="25:34" ht="12.75"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</row>
    <row r="2760" spans="25:34" ht="12.75"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</row>
    <row r="2761" spans="25:34" ht="12.75"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</row>
    <row r="2762" spans="25:34" ht="12.75"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</row>
    <row r="2763" spans="25:34" ht="12.75"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</row>
    <row r="2764" spans="25:34" ht="12.75"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</row>
    <row r="2765" spans="25:34" ht="12.75"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</row>
    <row r="2766" spans="25:34" ht="12.75"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</row>
    <row r="2767" spans="25:34" ht="12.75"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</row>
    <row r="2768" spans="25:34" ht="12.75"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</row>
    <row r="2769" spans="25:34" ht="12.75"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</row>
    <row r="2770" spans="25:34" ht="12.75"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</row>
    <row r="2771" spans="25:34" ht="12.75"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</row>
    <row r="2772" spans="25:34" ht="12.75"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</row>
    <row r="2773" spans="25:34" ht="12.75"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</row>
    <row r="2774" spans="25:34" ht="12.75"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</row>
    <row r="2775" spans="25:34" ht="12.75"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</row>
    <row r="2776" spans="25:34" ht="12.75"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</row>
    <row r="2777" spans="25:34" ht="12.75"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</row>
    <row r="2778" spans="25:34" ht="12.75"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</row>
    <row r="2779" spans="25:34" ht="12.75"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</row>
    <row r="2780" spans="25:34" ht="12.75"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</row>
    <row r="2781" spans="25:34" ht="12.75"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</row>
    <row r="2782" spans="25:34" ht="12.75"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</row>
    <row r="2783" spans="25:34" ht="12.75"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</row>
    <row r="2784" spans="25:34" ht="12.75"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</row>
    <row r="2785" spans="25:34" ht="12.75"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</row>
    <row r="2786" spans="25:34" ht="12.75"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</row>
    <row r="2787" spans="25:34" ht="12.75"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</row>
    <row r="2788" spans="25:34" ht="12.75"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</row>
    <row r="2789" spans="25:34" ht="12.75"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</row>
    <row r="2790" spans="25:34" ht="12.75"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</row>
    <row r="2791" spans="25:34" ht="12.75"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</row>
    <row r="2792" spans="25:34" ht="12.75"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</row>
    <row r="2793" spans="25:34" ht="12.75"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</row>
    <row r="2794" spans="25:34" ht="12.75"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</row>
    <row r="2795" spans="25:34" ht="12.75"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</row>
    <row r="2796" spans="25:34" ht="12.75"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</row>
    <row r="2797" spans="25:34" ht="12.75"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</row>
    <row r="2798" spans="25:34" ht="12.75"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</row>
    <row r="2799" spans="25:34" ht="12.75"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</row>
    <row r="2800" spans="25:34" ht="12.75"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</row>
    <row r="2801" spans="25:34" ht="12.75"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</row>
    <row r="2802" spans="25:34" ht="12.75"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</row>
    <row r="2803" spans="25:34" ht="12.75"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</row>
    <row r="2804" spans="25:34" ht="12.75"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</row>
    <row r="2805" spans="25:34" ht="12.75"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</row>
    <row r="2806" spans="25:34" ht="12.75"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</row>
    <row r="2807" spans="25:34" ht="12.75"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</row>
    <row r="2808" spans="25:34" ht="12.75"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</row>
    <row r="2809" spans="25:34" ht="12.75"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</row>
    <row r="2810" spans="25:34" ht="12.75"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</row>
    <row r="2811" spans="25:34" ht="12.75"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</row>
    <row r="2812" spans="25:34" ht="12.75"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</row>
    <row r="2813" spans="25:34" ht="12.75"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</row>
    <row r="2814" spans="25:34" ht="12.75"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</row>
    <row r="2815" spans="25:34" ht="12.75"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</row>
    <row r="2816" spans="25:34" ht="12.75"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</row>
    <row r="2817" spans="25:34" ht="12.75"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</row>
    <row r="2818" spans="25:34" ht="12.75"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</row>
    <row r="2819" spans="25:34" ht="12.75"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</row>
    <row r="2820" spans="25:34" ht="12.75"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</row>
    <row r="2821" spans="25:34" ht="12.75"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</row>
    <row r="2822" spans="25:34" ht="12.75"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</row>
    <row r="2823" spans="25:34" ht="12.75"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</row>
    <row r="2824" spans="25:34" ht="12.75"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</row>
    <row r="2825" spans="25:34" ht="12.75"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</row>
    <row r="2826" spans="25:34" ht="12.75"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</row>
    <row r="2827" spans="25:34" ht="12.75"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</row>
    <row r="2828" spans="25:34" ht="12.75"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</row>
    <row r="2829" spans="25:34" ht="12.75"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</row>
    <row r="2830" spans="25:34" ht="12.75"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</row>
    <row r="2831" spans="25:34" ht="12.75"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</row>
    <row r="2832" spans="25:34" ht="12.75"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</row>
    <row r="2833" spans="25:34" ht="12.75"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</row>
    <row r="2834" spans="25:34" ht="12.75"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</row>
    <row r="2835" spans="25:34" ht="12.75"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</row>
    <row r="2836" spans="25:34" ht="12.75"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</row>
    <row r="2837" spans="25:34" ht="12.75"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</row>
    <row r="2838" spans="25:34" ht="12.75"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</row>
    <row r="2839" spans="25:34" ht="12.75"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</row>
    <row r="2840" spans="25:34" ht="12.75"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</row>
    <row r="2841" spans="25:34" ht="12.75"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</row>
    <row r="2842" spans="25:34" ht="12.75"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</row>
    <row r="2843" spans="25:34" ht="12.75"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</row>
    <row r="2844" spans="25:34" ht="12.75"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</row>
    <row r="2845" spans="25:34" ht="12.75"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</row>
    <row r="2846" spans="25:34" ht="12.75"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</row>
    <row r="2847" spans="25:34" ht="12.75"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</row>
    <row r="2848" spans="25:34" ht="12.75"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</row>
    <row r="2849" spans="25:34" ht="12.75"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</row>
    <row r="2850" spans="25:34" ht="12.75"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</row>
    <row r="2851" spans="25:34" ht="12.75"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</row>
    <row r="2852" spans="25:34" ht="12.75"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</row>
    <row r="2853" spans="25:34" ht="12.75"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</row>
    <row r="2854" spans="25:34" ht="12.75"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</row>
    <row r="2855" spans="25:34" ht="12.75"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</row>
    <row r="2856" spans="25:34" ht="12.75"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</row>
    <row r="2857" spans="25:34" ht="12.75"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</row>
    <row r="2858" spans="25:34" ht="12.75"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</row>
    <row r="2859" spans="25:34" ht="12.75"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</row>
    <row r="2860" spans="25:34" ht="12.75"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</row>
    <row r="2861" spans="25:34" ht="12.75"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</row>
    <row r="2862" spans="25:34" ht="12.75"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</row>
    <row r="2863" spans="25:34" ht="12.75"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</row>
    <row r="2864" spans="25:34" ht="12.75"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</row>
    <row r="2865" spans="25:34" ht="12.75"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</row>
    <row r="2866" spans="25:34" ht="12.75"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</row>
    <row r="2867" spans="25:34" ht="12.75"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</row>
    <row r="2868" spans="25:34" ht="12.75"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</row>
    <row r="2869" spans="25:34" ht="12.75"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</row>
    <row r="2870" spans="25:34" ht="12.75"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</row>
    <row r="2871" spans="25:34" ht="12.75"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</row>
    <row r="2872" spans="25:34" ht="12.75"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</row>
    <row r="2873" spans="25:34" ht="12.75"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</row>
    <row r="2874" spans="25:34" ht="12.75"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</row>
    <row r="2875" spans="25:34" ht="12.75"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</row>
    <row r="2876" spans="25:34" ht="12.75"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</row>
    <row r="2877" spans="25:34" ht="12.75"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</row>
    <row r="2878" spans="25:34" ht="12.75"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</row>
    <row r="2879" spans="25:34" ht="12.75"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</row>
    <row r="2880" spans="25:34" ht="12.75"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</row>
    <row r="2881" spans="25:34" ht="12.75"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</row>
    <row r="2882" spans="25:34" ht="12.75"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</row>
    <row r="2883" spans="25:34" ht="12.75"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</row>
    <row r="2884" spans="25:34" ht="12.75"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</row>
    <row r="2885" spans="25:34" ht="12.75"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</row>
    <row r="2886" spans="25:34" ht="12.75"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</row>
    <row r="2887" spans="25:34" ht="12.75"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</row>
    <row r="2888" spans="25:34" ht="12.75"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</row>
    <row r="2889" spans="25:34" ht="12.75"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</row>
    <row r="2890" spans="25:34" ht="12.75"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</row>
    <row r="2891" spans="25:34" ht="12.75"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</row>
    <row r="2892" spans="25:34" ht="12.75"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</row>
    <row r="2893" spans="25:34" ht="12.75"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</row>
    <row r="2894" spans="25:34" ht="12.75"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</row>
    <row r="2895" spans="25:34" ht="12.75"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</row>
    <row r="2896" spans="25:34" ht="12.75"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</row>
    <row r="2897" spans="25:34" ht="12.75"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</row>
    <row r="2898" spans="25:34" ht="12.75"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</row>
    <row r="2899" spans="25:34" ht="12.75"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</row>
    <row r="2900" spans="25:34" ht="12.75"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</row>
    <row r="2901" spans="25:34" ht="12.75"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</row>
    <row r="2902" spans="25:34" ht="12.75"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</row>
    <row r="2903" spans="25:34" ht="12.75"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</row>
    <row r="2904" spans="25:34" ht="12.75"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</row>
    <row r="2905" spans="25:34" ht="12.75"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</row>
    <row r="2906" spans="25:34" ht="12.75"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</row>
    <row r="2907" spans="25:34" ht="12.75"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</row>
    <row r="2908" spans="25:34" ht="12.75"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</row>
    <row r="2909" spans="25:34" ht="12.75"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</row>
    <row r="2910" spans="25:34" ht="12.75"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</row>
    <row r="2911" spans="25:34" ht="12.75"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</row>
    <row r="2912" spans="25:34" ht="12.75"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</row>
    <row r="2913" spans="25:34" ht="12.75"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</row>
    <row r="2914" spans="25:34" ht="12.75"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</row>
    <row r="2915" spans="25:34" ht="12.75"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</row>
    <row r="2916" spans="25:34" ht="12.75"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</row>
    <row r="2917" spans="25:34" ht="12.75"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</row>
    <row r="2918" spans="25:34" ht="12.75"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</row>
    <row r="2919" spans="25:34" ht="12.75"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</row>
    <row r="2920" spans="25:34" ht="12.75"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</row>
    <row r="2921" spans="25:34" ht="12.75"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</row>
    <row r="2922" spans="25:34" ht="12.75"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</row>
    <row r="2923" spans="25:34" ht="12.75"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</row>
    <row r="2924" spans="25:34" ht="12.75"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</row>
    <row r="2925" spans="25:34" ht="12.75"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</row>
    <row r="2926" spans="25:34" ht="12.75"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</row>
    <row r="2927" spans="25:34" ht="12.75"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</row>
    <row r="2928" spans="25:34" ht="12.75"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</row>
    <row r="2929" spans="25:34" ht="12.75"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</row>
    <row r="2930" spans="25:34" ht="12.75"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</row>
    <row r="2931" spans="25:34" ht="12.75"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</row>
    <row r="2932" spans="25:34" ht="12.75"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</row>
    <row r="2933" spans="25:34" ht="12.75"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</row>
    <row r="2934" spans="25:34" ht="12.75"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</row>
    <row r="2935" spans="25:34" ht="12.75"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</row>
    <row r="2936" spans="25:34" ht="12.75"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</row>
    <row r="2937" spans="25:34" ht="12.75"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</row>
    <row r="2938" spans="25:34" ht="12.75"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</row>
    <row r="2939" spans="25:34" ht="12.75"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</row>
    <row r="2940" spans="25:34" ht="12.75"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</row>
    <row r="2941" spans="25:34" ht="12.75"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</row>
    <row r="2942" spans="25:34" ht="12.75"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</row>
    <row r="2943" spans="25:34" ht="12.75"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</row>
    <row r="2944" spans="25:34" ht="12.75"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</row>
    <row r="2945" spans="25:34" ht="12.75"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</row>
    <row r="2946" spans="25:34" ht="12.75"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</row>
    <row r="2947" spans="25:34" ht="12.75"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</row>
    <row r="2948" spans="25:34" ht="12.75"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</row>
    <row r="2949" spans="25:34" ht="12.75"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</row>
    <row r="2950" spans="25:34" ht="12.75"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</row>
    <row r="2951" spans="25:34" ht="12.75"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</row>
    <row r="2952" spans="25:34" ht="12.75"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</row>
    <row r="2953" spans="25:34" ht="12.75"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</row>
    <row r="2954" spans="25:34" ht="12.75"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</row>
    <row r="2955" spans="25:34" ht="12.75"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</row>
    <row r="2956" spans="25:34" ht="12.75"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</row>
    <row r="2957" spans="25:34" ht="12.75"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</row>
    <row r="2958" spans="25:34" ht="12.75"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</row>
    <row r="2959" spans="25:34" ht="12.75"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</row>
    <row r="2960" spans="25:34" ht="12.75"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</row>
    <row r="2961" spans="25:34" ht="12.75"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</row>
    <row r="2962" spans="29:34" ht="12.75">
      <c r="AC2962" s="7"/>
      <c r="AD2962" s="7"/>
      <c r="AE2962" s="7"/>
      <c r="AF2962" s="7"/>
      <c r="AG2962" s="7"/>
      <c r="AH2962" s="7"/>
    </row>
    <row r="2963" spans="29:34" ht="12.75">
      <c r="AC2963" s="7"/>
      <c r="AD2963" s="7"/>
      <c r="AE2963" s="7"/>
      <c r="AF2963" s="7"/>
      <c r="AH2963" s="7"/>
    </row>
    <row r="2964" spans="29:34" ht="12.75">
      <c r="AC2964" s="7"/>
      <c r="AD2964" s="7"/>
      <c r="AE2964" s="7"/>
      <c r="AF2964" s="7"/>
      <c r="AH2964" s="7"/>
    </row>
    <row r="2965" spans="29:34" ht="12.75">
      <c r="AC2965" s="7"/>
      <c r="AD2965" s="7"/>
      <c r="AE2965" s="7"/>
      <c r="AF2965" s="7"/>
      <c r="AH2965" s="7"/>
    </row>
    <row r="2966" spans="29:34" ht="12.75">
      <c r="AC2966" s="7"/>
      <c r="AD2966" s="7"/>
      <c r="AE2966" s="7"/>
      <c r="AF2966" s="7"/>
      <c r="AH2966" s="7"/>
    </row>
    <row r="2967" spans="29:32" ht="12.75">
      <c r="AC2967" s="7"/>
      <c r="AD2967" s="7"/>
      <c r="AE2967" s="7"/>
      <c r="AF2967" s="7"/>
    </row>
  </sheetData>
  <sheetProtection/>
  <printOptions horizontalCentered="1"/>
  <pageMargins left="0.41" right="0.17" top="0.98" bottom="0.8" header="0.5" footer="0.35"/>
  <pageSetup horizontalDpi="600" verticalDpi="600" orientation="landscape" scale="73" r:id="rId1"/>
  <headerFooter alignWithMargins="0">
    <oddHeader>&amp;C&amp;"Tahoma,Bold"&amp;12The Rhodes Report - 2004 Trade Data</oddHeader>
    <oddFooter>&amp;C&amp;"Tahoma,Regular"&amp;P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AH198"/>
  <sheetViews>
    <sheetView zoomScale="80" zoomScaleNormal="80" zoomScalePageLayoutView="0" workbookViewId="0" topLeftCell="C1">
      <selection activeCell="F30" sqref="F30"/>
    </sheetView>
  </sheetViews>
  <sheetFormatPr defaultColWidth="9.33203125" defaultRowHeight="12.75"/>
  <cols>
    <col min="2" max="2" width="11.83203125" style="0" customWidth="1"/>
    <col min="3" max="3" width="46.83203125" style="0" customWidth="1"/>
    <col min="4" max="4" width="11.5" style="0" customWidth="1"/>
    <col min="5" max="5" width="15.66015625" style="0" customWidth="1"/>
    <col min="6" max="6" width="12.66015625" style="0" customWidth="1"/>
    <col min="7" max="7" width="13.33203125" style="0" customWidth="1"/>
    <col min="8" max="8" width="12.66015625" style="0" customWidth="1"/>
    <col min="9" max="9" width="11.66015625" style="0" customWidth="1"/>
    <col min="10" max="10" width="16" style="0" customWidth="1"/>
    <col min="11" max="11" width="11.5" style="0" customWidth="1"/>
    <col min="12" max="12" width="19" style="0" customWidth="1"/>
    <col min="13" max="13" width="11.16015625" style="0" customWidth="1"/>
    <col min="14" max="14" width="23.83203125" style="0" customWidth="1"/>
    <col min="15" max="15" width="17.5" style="0" customWidth="1"/>
    <col min="16" max="16" width="11.5" style="0" customWidth="1"/>
    <col min="17" max="17" width="16.66015625" style="0" customWidth="1"/>
    <col min="18" max="18" width="17.5" style="0" customWidth="1"/>
    <col min="19" max="19" width="14.5" style="0" customWidth="1"/>
    <col min="20" max="20" width="13.16015625" style="0" customWidth="1"/>
    <col min="21" max="21" width="10.5" style="0" customWidth="1"/>
    <col min="22" max="22" width="11.16015625" style="0" bestFit="1" customWidth="1"/>
    <col min="26" max="26" width="8" style="0" customWidth="1"/>
    <col min="27" max="27" width="24.5" style="0" customWidth="1"/>
    <col min="28" max="28" width="12.5" style="0" customWidth="1"/>
    <col min="29" max="29" width="18.16015625" style="0" customWidth="1"/>
    <col min="30" max="30" width="11.83203125" style="0" customWidth="1"/>
    <col min="31" max="31" width="13" style="0" customWidth="1"/>
    <col min="32" max="32" width="16.5" style="0" customWidth="1"/>
  </cols>
  <sheetData>
    <row r="3" spans="12:16" ht="15">
      <c r="L3" s="23"/>
      <c r="P3" s="6"/>
    </row>
    <row r="4" ht="12.75">
      <c r="J4" s="20"/>
    </row>
    <row r="5" ht="6.75" customHeight="1" thickBot="1"/>
    <row r="6" spans="2:34" ht="15.75" thickTop="1">
      <c r="B6" s="160" t="s">
        <v>47</v>
      </c>
      <c r="C6" s="161"/>
      <c r="D6" s="16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  <c r="T6" s="31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2:20" ht="45">
      <c r="B7" s="26" t="s">
        <v>6</v>
      </c>
      <c r="C7" s="27" t="s">
        <v>52</v>
      </c>
      <c r="D7" s="89" t="s">
        <v>48</v>
      </c>
      <c r="E7" s="27" t="s">
        <v>17</v>
      </c>
      <c r="F7" s="27" t="s">
        <v>23</v>
      </c>
      <c r="G7" s="27" t="s">
        <v>1</v>
      </c>
      <c r="H7" s="27" t="s">
        <v>10</v>
      </c>
      <c r="I7" s="27" t="s">
        <v>2</v>
      </c>
      <c r="J7" s="27" t="s">
        <v>3</v>
      </c>
      <c r="K7" s="27" t="s">
        <v>4</v>
      </c>
      <c r="L7" s="27" t="s">
        <v>11</v>
      </c>
      <c r="M7" s="27" t="s">
        <v>7</v>
      </c>
      <c r="N7" s="27" t="s">
        <v>24</v>
      </c>
      <c r="O7" s="27" t="s">
        <v>16</v>
      </c>
      <c r="P7" s="27" t="s">
        <v>26</v>
      </c>
      <c r="Q7" s="27" t="s">
        <v>55</v>
      </c>
      <c r="R7" s="27" t="s">
        <v>56</v>
      </c>
      <c r="S7" s="27" t="s">
        <v>30</v>
      </c>
      <c r="T7" s="33"/>
    </row>
    <row r="8" spans="2:20" ht="30">
      <c r="B8" s="22">
        <v>15</v>
      </c>
      <c r="C8" s="22">
        <v>16</v>
      </c>
      <c r="D8" s="22"/>
      <c r="E8" s="22">
        <v>17</v>
      </c>
      <c r="F8" s="22">
        <v>18</v>
      </c>
      <c r="G8" s="22">
        <v>19</v>
      </c>
      <c r="H8" s="22">
        <v>20</v>
      </c>
      <c r="I8" s="22" t="s">
        <v>35</v>
      </c>
      <c r="J8" s="22">
        <v>22</v>
      </c>
      <c r="K8" s="22">
        <v>23</v>
      </c>
      <c r="L8" s="22" t="s">
        <v>36</v>
      </c>
      <c r="M8" s="22">
        <v>25</v>
      </c>
      <c r="N8" s="22" t="s">
        <v>37</v>
      </c>
      <c r="O8" s="22" t="s">
        <v>38</v>
      </c>
      <c r="P8" s="22" t="s">
        <v>39</v>
      </c>
      <c r="Q8" s="22">
        <v>28</v>
      </c>
      <c r="R8" s="22">
        <v>29</v>
      </c>
      <c r="S8" s="22">
        <v>30</v>
      </c>
      <c r="T8" s="33"/>
    </row>
    <row r="9" spans="2:20" ht="15">
      <c r="B9" s="46" t="s">
        <v>47</v>
      </c>
      <c r="C9" s="170" t="s">
        <v>86</v>
      </c>
      <c r="D9" s="209"/>
      <c r="E9" s="58" t="s">
        <v>47</v>
      </c>
      <c r="F9" s="48" t="s">
        <v>47</v>
      </c>
      <c r="G9" s="49" t="s">
        <v>47</v>
      </c>
      <c r="H9" s="49" t="s">
        <v>47</v>
      </c>
      <c r="I9" s="50" t="s">
        <v>47</v>
      </c>
      <c r="J9" s="51" t="s">
        <v>47</v>
      </c>
      <c r="K9" s="54" t="s">
        <v>47</v>
      </c>
      <c r="L9" s="53" t="s">
        <v>47</v>
      </c>
      <c r="M9" s="176" t="s">
        <v>47</v>
      </c>
      <c r="N9" s="151" t="s">
        <v>47</v>
      </c>
      <c r="O9" s="54" t="s">
        <v>47</v>
      </c>
      <c r="P9" s="55" t="s">
        <v>47</v>
      </c>
      <c r="Q9" s="56" t="str">
        <f>IF(O9&gt;0,O9,0)</f>
        <v> </v>
      </c>
      <c r="R9" s="56" t="s">
        <v>47</v>
      </c>
      <c r="S9" s="57"/>
      <c r="T9" s="33"/>
    </row>
    <row r="10" spans="2:20" ht="15">
      <c r="B10" s="46">
        <v>1</v>
      </c>
      <c r="C10" s="47" t="s">
        <v>88</v>
      </c>
      <c r="D10" s="246">
        <v>0.17</v>
      </c>
      <c r="E10" s="174" t="s">
        <v>51</v>
      </c>
      <c r="F10" s="48" t="s">
        <v>40</v>
      </c>
      <c r="G10" s="231">
        <v>42369</v>
      </c>
      <c r="H10" s="49">
        <v>42380</v>
      </c>
      <c r="I10" s="50">
        <f>H10-G10</f>
        <v>11</v>
      </c>
      <c r="J10" s="51">
        <v>2250</v>
      </c>
      <c r="K10" s="175">
        <v>120.58</v>
      </c>
      <c r="L10" s="53">
        <f>J10*K10</f>
        <v>271305</v>
      </c>
      <c r="M10" s="59">
        <v>124</v>
      </c>
      <c r="N10" s="151">
        <f>J10*M10</f>
        <v>279000</v>
      </c>
      <c r="O10" s="285">
        <f>N10-L10</f>
        <v>7695</v>
      </c>
      <c r="P10" s="286">
        <f>O10/L10</f>
        <v>0.02836291258915243</v>
      </c>
      <c r="Q10" s="287">
        <f>IF(O10&gt;0,O10,0)</f>
        <v>7695</v>
      </c>
      <c r="R10" s="287">
        <f>IF(O10&lt;0,O10,0)</f>
        <v>0</v>
      </c>
      <c r="S10" s="73"/>
      <c r="T10" s="33"/>
    </row>
    <row r="11" spans="2:20" ht="15">
      <c r="B11" s="46">
        <v>2</v>
      </c>
      <c r="C11" s="47" t="s">
        <v>89</v>
      </c>
      <c r="D11" s="246">
        <v>0.06</v>
      </c>
      <c r="E11" s="174" t="s">
        <v>73</v>
      </c>
      <c r="F11" s="48" t="s">
        <v>40</v>
      </c>
      <c r="G11" s="231">
        <v>42380</v>
      </c>
      <c r="H11" s="49">
        <v>42401</v>
      </c>
      <c r="I11" s="50">
        <f>H11-G11</f>
        <v>21</v>
      </c>
      <c r="J11" s="51">
        <v>45</v>
      </c>
      <c r="K11" s="175">
        <v>1940</v>
      </c>
      <c r="L11" s="53">
        <f>J11*K11</f>
        <v>87300</v>
      </c>
      <c r="M11" s="59">
        <v>1937</v>
      </c>
      <c r="N11" s="151">
        <f>J11*M11</f>
        <v>87165</v>
      </c>
      <c r="O11" s="279">
        <f>N11-L11</f>
        <v>-135</v>
      </c>
      <c r="P11" s="280">
        <f>O11/L11</f>
        <v>-0.0015463917525773195</v>
      </c>
      <c r="Q11" s="287">
        <f>IF(O11&gt;0,O11,0)</f>
        <v>0</v>
      </c>
      <c r="R11" s="287"/>
      <c r="S11" s="73"/>
      <c r="T11" s="33"/>
    </row>
    <row r="12" spans="2:20" ht="15">
      <c r="B12" s="46">
        <v>2</v>
      </c>
      <c r="C12" s="47" t="s">
        <v>89</v>
      </c>
      <c r="D12" s="246">
        <v>0.06</v>
      </c>
      <c r="E12" s="174" t="s">
        <v>73</v>
      </c>
      <c r="F12" s="48" t="s">
        <v>40</v>
      </c>
      <c r="G12" s="231">
        <v>42382</v>
      </c>
      <c r="H12" s="49">
        <v>42401</v>
      </c>
      <c r="I12" s="50">
        <f>H12-G12</f>
        <v>19</v>
      </c>
      <c r="J12" s="51">
        <v>45</v>
      </c>
      <c r="K12" s="175">
        <v>1915</v>
      </c>
      <c r="L12" s="53">
        <f>J12*K12</f>
        <v>86175</v>
      </c>
      <c r="M12" s="59">
        <v>1937</v>
      </c>
      <c r="N12" s="151">
        <f>J12*M12</f>
        <v>87165</v>
      </c>
      <c r="O12" s="285">
        <f>N12-L12</f>
        <v>990</v>
      </c>
      <c r="P12" s="286">
        <f>O12/L12</f>
        <v>0.011488250652741514</v>
      </c>
      <c r="Q12" s="287">
        <f>IF(O12&gt;0,O12,0)</f>
        <v>990</v>
      </c>
      <c r="R12" s="300">
        <f>IF(O12&lt;0,O12,0)</f>
        <v>0</v>
      </c>
      <c r="S12" s="73"/>
      <c r="T12" s="33"/>
    </row>
    <row r="13" spans="2:20" ht="15">
      <c r="B13" s="46" t="s">
        <v>47</v>
      </c>
      <c r="C13" s="290"/>
      <c r="D13" s="246"/>
      <c r="E13" s="174"/>
      <c r="F13" s="48" t="s">
        <v>47</v>
      </c>
      <c r="G13" s="49"/>
      <c r="H13" s="49"/>
      <c r="I13" s="50"/>
      <c r="J13" s="51"/>
      <c r="K13" s="52" t="s">
        <v>47</v>
      </c>
      <c r="L13" s="54"/>
      <c r="M13" s="59"/>
      <c r="N13" s="54"/>
      <c r="O13" s="285"/>
      <c r="P13" s="286"/>
      <c r="Q13" s="56"/>
      <c r="R13" s="224"/>
      <c r="S13" s="73"/>
      <c r="T13" s="33"/>
    </row>
    <row r="14" spans="2:20" ht="15">
      <c r="B14" s="62" t="s">
        <v>47</v>
      </c>
      <c r="C14" s="171" t="s">
        <v>87</v>
      </c>
      <c r="D14" s="210"/>
      <c r="E14" s="63" t="s">
        <v>47</v>
      </c>
      <c r="F14" s="63" t="s">
        <v>47</v>
      </c>
      <c r="G14" s="64" t="s">
        <v>47</v>
      </c>
      <c r="H14" s="65" t="s">
        <v>47</v>
      </c>
      <c r="I14" s="66" t="s">
        <v>47</v>
      </c>
      <c r="J14" s="67" t="s">
        <v>47</v>
      </c>
      <c r="K14" s="68"/>
      <c r="L14" s="69"/>
      <c r="M14" s="70"/>
      <c r="N14" s="69"/>
      <c r="O14" s="69"/>
      <c r="P14" s="71"/>
      <c r="Q14" s="72"/>
      <c r="R14" s="72"/>
      <c r="S14" s="73"/>
      <c r="T14" s="33"/>
    </row>
    <row r="15" spans="2:20" ht="15">
      <c r="B15" s="177">
        <v>1</v>
      </c>
      <c r="C15" s="47" t="s">
        <v>47</v>
      </c>
      <c r="D15" s="169">
        <v>0</v>
      </c>
      <c r="E15" s="74" t="s">
        <v>73</v>
      </c>
      <c r="F15" s="60" t="s">
        <v>42</v>
      </c>
      <c r="G15" s="231">
        <v>42369</v>
      </c>
      <c r="H15" s="231">
        <v>42369</v>
      </c>
      <c r="I15" s="50">
        <f>H15-G15</f>
        <v>0</v>
      </c>
      <c r="J15" s="51">
        <v>1</v>
      </c>
      <c r="K15" s="61">
        <v>200</v>
      </c>
      <c r="L15" s="54">
        <f>J15*K15</f>
        <v>200</v>
      </c>
      <c r="M15" s="61">
        <v>200</v>
      </c>
      <c r="N15" s="54">
        <f>J15*M15</f>
        <v>200</v>
      </c>
      <c r="O15" s="285">
        <f>L15-N15</f>
        <v>0</v>
      </c>
      <c r="P15" s="286">
        <f>O15/L15</f>
        <v>0</v>
      </c>
      <c r="Q15" s="287">
        <f>IF(O15&gt;0,O15,0)</f>
        <v>0</v>
      </c>
      <c r="R15" s="56">
        <f>IF(O15&lt;0,O15,0)</f>
        <v>0</v>
      </c>
      <c r="S15" s="57"/>
      <c r="T15" s="33"/>
    </row>
    <row r="16" spans="2:20" ht="14.25" customHeight="1">
      <c r="B16" s="278" t="s">
        <v>47</v>
      </c>
      <c r="C16" s="168"/>
      <c r="D16" s="230"/>
      <c r="E16" s="229"/>
      <c r="F16" s="60"/>
      <c r="G16" s="231"/>
      <c r="H16" s="232"/>
      <c r="I16" s="233"/>
      <c r="J16" s="234"/>
      <c r="K16" s="235"/>
      <c r="L16" s="236"/>
      <c r="M16" s="274"/>
      <c r="N16" s="236"/>
      <c r="O16" s="281"/>
      <c r="P16" s="282"/>
      <c r="Q16" s="238"/>
      <c r="R16" s="250"/>
      <c r="S16" s="239"/>
      <c r="T16" s="33"/>
    </row>
    <row r="17" spans="2:20" ht="14.25" customHeight="1">
      <c r="B17" s="278"/>
      <c r="C17" s="168"/>
      <c r="D17" s="230"/>
      <c r="E17" s="229"/>
      <c r="F17" s="60"/>
      <c r="G17" s="231"/>
      <c r="H17" s="232"/>
      <c r="I17" s="233"/>
      <c r="J17" s="234"/>
      <c r="K17" s="235"/>
      <c r="L17" s="236"/>
      <c r="M17" s="274"/>
      <c r="N17" s="236"/>
      <c r="O17" s="281"/>
      <c r="P17" s="282"/>
      <c r="Q17" s="238"/>
      <c r="R17" s="250"/>
      <c r="S17" s="239"/>
      <c r="T17" s="33"/>
    </row>
    <row r="18" spans="2:20" ht="14.25" customHeight="1">
      <c r="B18" s="278"/>
      <c r="C18" s="168"/>
      <c r="D18" s="230"/>
      <c r="E18" s="229"/>
      <c r="F18" s="60"/>
      <c r="G18" s="231"/>
      <c r="H18" s="232"/>
      <c r="I18" s="233"/>
      <c r="J18" s="234"/>
      <c r="K18" s="235"/>
      <c r="L18" s="236"/>
      <c r="M18" s="274"/>
      <c r="N18" s="236"/>
      <c r="O18" s="236"/>
      <c r="P18" s="237"/>
      <c r="Q18" s="238"/>
      <c r="R18" s="250"/>
      <c r="S18" s="239"/>
      <c r="T18" s="33"/>
    </row>
    <row r="19" spans="2:20" ht="14.25" customHeight="1">
      <c r="B19" s="266"/>
      <c r="C19" s="168"/>
      <c r="D19" s="230"/>
      <c r="E19" s="229"/>
      <c r="F19" s="60"/>
      <c r="G19" s="231"/>
      <c r="H19" s="232"/>
      <c r="I19" s="233"/>
      <c r="J19" s="234"/>
      <c r="K19" s="235"/>
      <c r="L19" s="236"/>
      <c r="M19" s="274"/>
      <c r="N19" s="236"/>
      <c r="O19" s="281"/>
      <c r="P19" s="282"/>
      <c r="Q19" s="238"/>
      <c r="R19" s="250"/>
      <c r="S19" s="239"/>
      <c r="T19" s="33"/>
    </row>
    <row r="20" spans="2:20" ht="14.25" customHeight="1">
      <c r="B20" s="266"/>
      <c r="C20" s="260"/>
      <c r="D20" s="230"/>
      <c r="E20" s="275"/>
      <c r="F20" s="60"/>
      <c r="G20" s="231"/>
      <c r="H20" s="232"/>
      <c r="I20" s="233"/>
      <c r="J20" s="234"/>
      <c r="K20" s="235"/>
      <c r="L20" s="236"/>
      <c r="M20" s="274"/>
      <c r="N20" s="236"/>
      <c r="O20" s="236"/>
      <c r="P20" s="237"/>
      <c r="Q20" s="238"/>
      <c r="R20" s="250"/>
      <c r="S20" s="239"/>
      <c r="T20" s="33"/>
    </row>
    <row r="21" spans="2:20" ht="14.25" customHeight="1">
      <c r="B21" s="266"/>
      <c r="C21" s="260"/>
      <c r="D21" s="230"/>
      <c r="E21" s="275"/>
      <c r="F21" s="60"/>
      <c r="G21" s="231"/>
      <c r="H21" s="232"/>
      <c r="I21" s="233"/>
      <c r="J21" s="234"/>
      <c r="K21" s="235"/>
      <c r="L21" s="236"/>
      <c r="M21" s="274"/>
      <c r="N21" s="236"/>
      <c r="O21" s="236"/>
      <c r="P21" s="237"/>
      <c r="Q21" s="238"/>
      <c r="R21" s="250"/>
      <c r="S21" s="239"/>
      <c r="T21" s="33"/>
    </row>
    <row r="22" spans="2:20" ht="15.75" thickBot="1">
      <c r="B22" s="75" t="s">
        <v>47</v>
      </c>
      <c r="C22" s="141" t="s">
        <v>47</v>
      </c>
      <c r="D22" s="141"/>
      <c r="E22" s="94" t="s">
        <v>47</v>
      </c>
      <c r="F22" s="60" t="s">
        <v>47</v>
      </c>
      <c r="G22" s="96" t="s">
        <v>47</v>
      </c>
      <c r="H22" s="76" t="s">
        <v>47</v>
      </c>
      <c r="I22" s="135" t="s">
        <v>47</v>
      </c>
      <c r="J22" s="87" t="s">
        <v>47</v>
      </c>
      <c r="K22" s="100"/>
      <c r="L22" s="136"/>
      <c r="M22" s="137"/>
      <c r="N22" s="138"/>
      <c r="O22" s="138"/>
      <c r="P22" s="139"/>
      <c r="Q22" s="140"/>
      <c r="R22" s="140"/>
      <c r="S22" s="77"/>
      <c r="T22" s="33"/>
    </row>
    <row r="23" spans="2:20" ht="15" thickBot="1" thickTop="1">
      <c r="B23" s="78" t="s">
        <v>5</v>
      </c>
      <c r="C23" s="79"/>
      <c r="D23" s="79"/>
      <c r="E23" s="79"/>
      <c r="F23" s="80"/>
      <c r="G23" s="81"/>
      <c r="H23" s="81"/>
      <c r="I23" s="82">
        <f>SUM(I8:I22)</f>
        <v>51</v>
      </c>
      <c r="J23" s="83"/>
      <c r="K23" s="84"/>
      <c r="L23" s="211">
        <f>SUM(L8:L22)</f>
        <v>444980</v>
      </c>
      <c r="M23" s="85"/>
      <c r="N23" s="211">
        <f>SUM(N8:N22)</f>
        <v>453530</v>
      </c>
      <c r="O23" s="298">
        <f>SUM(O8:O22)</f>
        <v>8550</v>
      </c>
      <c r="P23" s="293">
        <f>O23/L23</f>
        <v>0.019214346712211786</v>
      </c>
      <c r="Q23" s="226">
        <f>SUM(Q8:Q22)</f>
        <v>8713</v>
      </c>
      <c r="R23" s="225">
        <f>SUM(R8:R22)</f>
        <v>29</v>
      </c>
      <c r="S23" s="86">
        <v>0</v>
      </c>
      <c r="T23" s="33"/>
    </row>
    <row r="24" spans="2:20" ht="14.25" thickBot="1" thickTop="1">
      <c r="B24" s="33"/>
      <c r="C24" s="33"/>
      <c r="D24" s="33"/>
      <c r="E24" s="33"/>
      <c r="F24" s="33"/>
      <c r="G24" s="33"/>
      <c r="H24" s="33"/>
      <c r="I24" s="33"/>
      <c r="J24" s="33"/>
      <c r="K24" s="43"/>
      <c r="L24" s="45"/>
      <c r="M24" s="43"/>
      <c r="N24" s="44"/>
      <c r="O24" s="33"/>
      <c r="P24" s="33"/>
      <c r="Q24" s="33"/>
      <c r="R24" s="33"/>
      <c r="S24" s="33"/>
      <c r="T24" s="33"/>
    </row>
    <row r="25" spans="2:20" ht="15" thickBot="1" thickTop="1">
      <c r="B25" s="33"/>
      <c r="C25" s="33"/>
      <c r="D25" s="33"/>
      <c r="E25" s="33"/>
      <c r="F25" s="33"/>
      <c r="G25" s="33"/>
      <c r="H25" s="256" t="s">
        <v>90</v>
      </c>
      <c r="I25" s="283">
        <v>17</v>
      </c>
      <c r="J25" s="33" t="s">
        <v>76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2:20" ht="14.25" thickBot="1" thickTop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1"/>
      <c r="S26" s="33"/>
      <c r="T26" s="33"/>
    </row>
    <row r="27" spans="2:20" ht="15" thickBot="1" thickTop="1">
      <c r="B27" s="33"/>
      <c r="C27" s="33"/>
      <c r="D27" s="33"/>
      <c r="E27" s="33"/>
      <c r="F27" s="33"/>
      <c r="G27" s="33"/>
      <c r="H27" s="256" t="s">
        <v>64</v>
      </c>
      <c r="I27" s="257">
        <v>300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2:20" ht="13.5" thickTop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2:20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2:20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2:20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2:20" ht="12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2:20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2:20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2:20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2:20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2:20" ht="12.7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2:20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2:20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2:20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2:20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2:20" ht="12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2:20" ht="12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2:20" ht="12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2:20" ht="12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2:20" ht="12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2:20" ht="12.7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2:20" ht="12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2:20" ht="12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2:20" ht="12.7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2:20" ht="12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2:20" ht="12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2:20" ht="12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2:20" ht="12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2:20" ht="12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2:20" ht="12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2:20" ht="12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2:20" ht="12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2:20" ht="12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2:20" ht="12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2:20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2:20" ht="12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2:20" ht="12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2:20" ht="12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2:20" ht="12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2:20" ht="12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2:20" ht="12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2:20" ht="12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2:20" ht="12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2:20" ht="12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2:20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2:20" ht="12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2:20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2:20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2:20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2:20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2:20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2:20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2:20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2:20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2:20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2:20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2:20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2:20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2:20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2:20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2:20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2:20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2:20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2:20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2:20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2:20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2:20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2:20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2:20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2:20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2:20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2:20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2:20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2:20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2:20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2:20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2:20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2:20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2:20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2:20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2:20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2:20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2:20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2:20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2:20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2:20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2:20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2:20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2:20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2:20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2:20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2:20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2:20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2:20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2:20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2:20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2:20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2:20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2:20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2:20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2:20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2:20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2:20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2:20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2:20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2:20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2:20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2:20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2:20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2:20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2:20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2:20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2:20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2:20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2:20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2:20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2:20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2:20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2:20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2:20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2:20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2:20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2:20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2:20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2:20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2:20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2:20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2:20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2:20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2:20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2:20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2:20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2:20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2:20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2:20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2:20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2:20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2:20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2:20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2:20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2:20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2:20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2:20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2:20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2:20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2:20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2:20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2:20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2:20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2:20" ht="12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2:20" ht="12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2:19" ht="12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2:19" ht="12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2:19" ht="12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2:19" ht="12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2:19" ht="12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2:19" ht="12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2:19" ht="12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2:19" ht="12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2:19" ht="12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2:19" ht="12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2:19" ht="12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2:19" ht="12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2:19" ht="12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2:19" ht="12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2:19" ht="12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2:19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2:19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2:19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2:19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2:19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2:19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Rhodes</dc:creator>
  <cp:keywords/>
  <dc:description/>
  <cp:lastModifiedBy>Suneil R Pavse</cp:lastModifiedBy>
  <dcterms:created xsi:type="dcterms:W3CDTF">2009-03-26T12:41:58Z</dcterms:created>
  <dcterms:modified xsi:type="dcterms:W3CDTF">2016-06-04T13:22:17Z</dcterms:modified>
  <cp:category/>
  <cp:version/>
  <cp:contentType/>
  <cp:contentStatus/>
</cp:coreProperties>
</file>